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<sst xmlns="http://schemas.openxmlformats.org/spreadsheetml/2006/main" count="141" uniqueCount="98">
  <si>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</si>
  <si>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</si>
  <si>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</si>
  <si>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</si>
  <si>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</si>
  <si>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</si>
  <si>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</si>
  <si>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</si>
  <si>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</si>
  <si>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</si>
  <si>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</si>
  <si>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</si>
  <si>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</si>
  <si>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</si>
  <si>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</si>
  <si>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</si>
  <si>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</si>
  <si>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</si>
  <si>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</si>
  <si>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</si>
  <si>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</si>
  <si>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</si>
  <si>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</si>
  <si>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</si>
  <si>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</si>
  <si>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</si>
  <si>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</si>
  <si>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</si>
  <si>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</si>
  <si>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</si>
  <si>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</si>
  <si>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</si>
  <si>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</si>
  <si>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</si>
  <si>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</si>
  <si>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</si>
  <si>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</si>
  <si>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</si>
  <si>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</si>
  <si>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</si>
  <si>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</si>
  <si>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</si>
  <si>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</si>
  <si>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</si>
  <si>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</si>
  <si>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</si>
  <si>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</si>
  <si>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</si>
  <si>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</si>
  <si>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</si>
  <si>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</si>
  <si>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</si>
  <si>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</si>
  <si>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</si>
  <si>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</si>
  <si>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</si>
  <si>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</si>
  <si>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</si>
  <si>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</si>
  <si>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</si>
  <si>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</si>
  <si>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</si>
  <si>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</si>
  <si>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Third test of Amplifier B, gain set at 620 ohms</t>
  </si>
  <si>
    <t>Using amplifier B, 44lb Test stand A</t>
  </si>
  <si>
    <t>13 seconds/inch at 1 atmosphere</t>
  </si>
  <si>
    <t>12/19/04A Sucrose/Dextrose rcandy</t>
  </si>
  <si>
    <t>Note:  Only the 7 highest-weight measures used</t>
  </si>
  <si>
    <t>12-20-04B</t>
  </si>
  <si>
    <t>1.5 inch long duplex burn-through delay charge at head end</t>
  </si>
  <si>
    <t>Duplex grain has 4 grams SU/DX rcandy at head end, 13 seconds per inch</t>
  </si>
  <si>
    <t>and remainder of tube is filled with RIO rcandy, 7 seconds per inch</t>
  </si>
  <si>
    <t>Uninhibited</t>
  </si>
  <si>
    <t>Also note, no calibration done today!  Using yesterday's figures.</t>
  </si>
  <si>
    <t>Delay time:  12.36 seconds from start of thrust to ejection charge firing</t>
  </si>
  <si>
    <t>Decision was made to start tracking at beginning, not after the dip.</t>
  </si>
  <si>
    <t>Dip is assumed to be a test-stand anomaly, as no correlates are found on video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</si>
  <si>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</si>
  <si>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</si>
  <si>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</si>
  <si>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</si>
  <si>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</si>
  <si>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</si>
  <si>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</si>
  <si>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</si>
  <si>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</si>
  <si>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</si>
  <si>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not cont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</si>
  <si>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</si>
  <si>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</si>
  <si>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</si>
  <si>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</si>
  <si>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</si>
  <si>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</si>
  <si>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</si>
  <si>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</si>
  <si>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Note that the duplex charge in the header grain makes this estimate difficult, the substantial error is not surprising.</t>
  </si>
  <si>
    <t>Note that the duplex delay grain renders this estimate irrelevant.  Substantial error is not surprising.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</si>
</sst>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0.9701047700000001</c:v>
                </c:pt>
                <c:pt idx="4">
                  <c:v>0.9701047700000001</c:v>
                </c:pt>
                <c:pt idx="5">
                  <c:v>0.9701047700000001</c:v>
                </c:pt>
                <c:pt idx="6">
                  <c:v>0.9701047700000001</c:v>
                </c:pt>
                <c:pt idx="7">
                  <c:v>0.9701047700000001</c:v>
                </c:pt>
                <c:pt idx="8">
                  <c:v>1.94025921</c:v>
                </c:pt>
                <c:pt idx="9">
                  <c:v>1.94025921</c:v>
                </c:pt>
                <c:pt idx="10">
                  <c:v>2.91036398</c:v>
                </c:pt>
                <c:pt idx="11">
                  <c:v>14.551819900000002</c:v>
                </c:pt>
                <c:pt idx="12">
                  <c:v>12.611709700000002</c:v>
                </c:pt>
                <c:pt idx="13">
                  <c:v>15.521875000000001</c:v>
                </c:pt>
                <c:pt idx="14">
                  <c:v>16.4919301</c:v>
                </c:pt>
                <c:pt idx="15">
                  <c:v>17.4619852</c:v>
                </c:pt>
                <c:pt idx="16">
                  <c:v>2.91036398</c:v>
                </c:pt>
                <c:pt idx="17">
                  <c:v>0</c:v>
                </c:pt>
                <c:pt idx="18">
                  <c:v>-2.91036398</c:v>
                </c:pt>
                <c:pt idx="19">
                  <c:v>0</c:v>
                </c:pt>
                <c:pt idx="20">
                  <c:v>66.940259</c:v>
                </c:pt>
                <c:pt idx="21">
                  <c:v>37.8346324</c:v>
                </c:pt>
                <c:pt idx="22">
                  <c:v>75.66727800000001</c:v>
                </c:pt>
                <c:pt idx="23">
                  <c:v>75.66727800000001</c:v>
                </c:pt>
                <c:pt idx="24">
                  <c:v>78.57794000000001</c:v>
                </c:pt>
                <c:pt idx="25">
                  <c:v>81.488602</c:v>
                </c:pt>
                <c:pt idx="26">
                  <c:v>82.46213399999999</c:v>
                </c:pt>
                <c:pt idx="27">
                  <c:v>84.399264</c:v>
                </c:pt>
                <c:pt idx="28">
                  <c:v>85.37279600000001</c:v>
                </c:pt>
                <c:pt idx="29">
                  <c:v>85.37279600000001</c:v>
                </c:pt>
                <c:pt idx="30">
                  <c:v>85.37279600000001</c:v>
                </c:pt>
                <c:pt idx="31">
                  <c:v>84.399264</c:v>
                </c:pt>
                <c:pt idx="32">
                  <c:v>84.399264</c:v>
                </c:pt>
                <c:pt idx="33">
                  <c:v>84.399264</c:v>
                </c:pt>
                <c:pt idx="34">
                  <c:v>83.430699</c:v>
                </c:pt>
                <c:pt idx="35">
                  <c:v>82.46213399999999</c:v>
                </c:pt>
                <c:pt idx="36">
                  <c:v>80.520037</c:v>
                </c:pt>
                <c:pt idx="37">
                  <c:v>80.520037</c:v>
                </c:pt>
                <c:pt idx="38">
                  <c:v>79.551472</c:v>
                </c:pt>
                <c:pt idx="39">
                  <c:v>79.551472</c:v>
                </c:pt>
                <c:pt idx="40">
                  <c:v>78.57794000000001</c:v>
                </c:pt>
                <c:pt idx="41">
                  <c:v>77.609375</c:v>
                </c:pt>
                <c:pt idx="42">
                  <c:v>76.64081</c:v>
                </c:pt>
                <c:pt idx="43">
                  <c:v>75.66727800000001</c:v>
                </c:pt>
                <c:pt idx="44">
                  <c:v>74.698713</c:v>
                </c:pt>
                <c:pt idx="45">
                  <c:v>74.698713</c:v>
                </c:pt>
                <c:pt idx="46">
                  <c:v>74.698713</c:v>
                </c:pt>
                <c:pt idx="47">
                  <c:v>73.730148</c:v>
                </c:pt>
                <c:pt idx="48">
                  <c:v>73.730148</c:v>
                </c:pt>
                <c:pt idx="49">
                  <c:v>73.730148</c:v>
                </c:pt>
                <c:pt idx="50">
                  <c:v>73.730148</c:v>
                </c:pt>
                <c:pt idx="51">
                  <c:v>72.75661600000001</c:v>
                </c:pt>
                <c:pt idx="52">
                  <c:v>72.75661600000001</c:v>
                </c:pt>
                <c:pt idx="53">
                  <c:v>72.75661600000001</c:v>
                </c:pt>
                <c:pt idx="54">
                  <c:v>72.75661600000001</c:v>
                </c:pt>
                <c:pt idx="55">
                  <c:v>71.78805100000001</c:v>
                </c:pt>
                <c:pt idx="56">
                  <c:v>71.78805100000001</c:v>
                </c:pt>
                <c:pt idx="57">
                  <c:v>71.78805100000001</c:v>
                </c:pt>
                <c:pt idx="58">
                  <c:v>71.78805100000001</c:v>
                </c:pt>
                <c:pt idx="59">
                  <c:v>71.78805100000001</c:v>
                </c:pt>
                <c:pt idx="60">
                  <c:v>71.78805100000001</c:v>
                </c:pt>
                <c:pt idx="61">
                  <c:v>71.78805100000001</c:v>
                </c:pt>
                <c:pt idx="62">
                  <c:v>71.78805100000001</c:v>
                </c:pt>
                <c:pt idx="63">
                  <c:v>71.78805100000001</c:v>
                </c:pt>
                <c:pt idx="64">
                  <c:v>71.78805100000001</c:v>
                </c:pt>
                <c:pt idx="65">
                  <c:v>71.78805100000001</c:v>
                </c:pt>
                <c:pt idx="66">
                  <c:v>71.78805100000001</c:v>
                </c:pt>
                <c:pt idx="67">
                  <c:v>70.819486</c:v>
                </c:pt>
                <c:pt idx="68">
                  <c:v>70.819486</c:v>
                </c:pt>
                <c:pt idx="69">
                  <c:v>69.85092100000001</c:v>
                </c:pt>
                <c:pt idx="70">
                  <c:v>69.85092100000001</c:v>
                </c:pt>
                <c:pt idx="71">
                  <c:v>69.85092100000001</c:v>
                </c:pt>
                <c:pt idx="72">
                  <c:v>69.85092100000001</c:v>
                </c:pt>
                <c:pt idx="73">
                  <c:v>68.87738900000001</c:v>
                </c:pt>
                <c:pt idx="74">
                  <c:v>68.87738900000001</c:v>
                </c:pt>
                <c:pt idx="75">
                  <c:v>67.908824</c:v>
                </c:pt>
                <c:pt idx="76">
                  <c:v>66.940259</c:v>
                </c:pt>
                <c:pt idx="77">
                  <c:v>66.940259</c:v>
                </c:pt>
                <c:pt idx="78">
                  <c:v>66.940259</c:v>
                </c:pt>
                <c:pt idx="79">
                  <c:v>66.940259</c:v>
                </c:pt>
                <c:pt idx="80">
                  <c:v>66.940259</c:v>
                </c:pt>
                <c:pt idx="81">
                  <c:v>65.966727</c:v>
                </c:pt>
                <c:pt idx="82">
                  <c:v>65.966727</c:v>
                </c:pt>
                <c:pt idx="83">
                  <c:v>65.966727</c:v>
                </c:pt>
                <c:pt idx="84">
                  <c:v>64.99816200000001</c:v>
                </c:pt>
                <c:pt idx="85">
                  <c:v>64.99816200000001</c:v>
                </c:pt>
                <c:pt idx="86">
                  <c:v>64.99816200000001</c:v>
                </c:pt>
                <c:pt idx="87">
                  <c:v>64.99816200000001</c:v>
                </c:pt>
                <c:pt idx="88">
                  <c:v>64.99816200000001</c:v>
                </c:pt>
                <c:pt idx="89">
                  <c:v>64.029597</c:v>
                </c:pt>
                <c:pt idx="90">
                  <c:v>63.056065000000004</c:v>
                </c:pt>
                <c:pt idx="91">
                  <c:v>63.056065000000004</c:v>
                </c:pt>
                <c:pt idx="92">
                  <c:v>63.056065000000004</c:v>
                </c:pt>
                <c:pt idx="93">
                  <c:v>63.056065000000004</c:v>
                </c:pt>
                <c:pt idx="94">
                  <c:v>62.087500000000006</c:v>
                </c:pt>
                <c:pt idx="95">
                  <c:v>62.087500000000006</c:v>
                </c:pt>
                <c:pt idx="96">
                  <c:v>61.118935</c:v>
                </c:pt>
                <c:pt idx="97">
                  <c:v>61.118935</c:v>
                </c:pt>
                <c:pt idx="98">
                  <c:v>61.118935</c:v>
                </c:pt>
                <c:pt idx="99">
                  <c:v>60.14540300000001</c:v>
                </c:pt>
                <c:pt idx="100">
                  <c:v>60.14540300000001</c:v>
                </c:pt>
                <c:pt idx="101">
                  <c:v>60.14540300000001</c:v>
                </c:pt>
                <c:pt idx="102">
                  <c:v>60.14540300000001</c:v>
                </c:pt>
                <c:pt idx="103">
                  <c:v>60.14540300000001</c:v>
                </c:pt>
                <c:pt idx="104">
                  <c:v>59.176838000000004</c:v>
                </c:pt>
                <c:pt idx="105">
                  <c:v>59.176838000000004</c:v>
                </c:pt>
                <c:pt idx="106">
                  <c:v>59.176838000000004</c:v>
                </c:pt>
                <c:pt idx="107">
                  <c:v>59.176838000000004</c:v>
                </c:pt>
                <c:pt idx="108">
                  <c:v>58.208273</c:v>
                </c:pt>
                <c:pt idx="109">
                  <c:v>58.208273</c:v>
                </c:pt>
                <c:pt idx="110">
                  <c:v>58.208273</c:v>
                </c:pt>
                <c:pt idx="111">
                  <c:v>58.208273</c:v>
                </c:pt>
                <c:pt idx="112">
                  <c:v>58.208273</c:v>
                </c:pt>
                <c:pt idx="113">
                  <c:v>58.208273</c:v>
                </c:pt>
                <c:pt idx="114">
                  <c:v>58.208273</c:v>
                </c:pt>
                <c:pt idx="115">
                  <c:v>58.208273</c:v>
                </c:pt>
                <c:pt idx="116">
                  <c:v>58.208273</c:v>
                </c:pt>
                <c:pt idx="117">
                  <c:v>58.208273</c:v>
                </c:pt>
                <c:pt idx="118">
                  <c:v>58.208273</c:v>
                </c:pt>
                <c:pt idx="119">
                  <c:v>57.23474100000001</c:v>
                </c:pt>
                <c:pt idx="120">
                  <c:v>57.23474100000001</c:v>
                </c:pt>
                <c:pt idx="121">
                  <c:v>57.23474100000001</c:v>
                </c:pt>
                <c:pt idx="122">
                  <c:v>56.266176</c:v>
                </c:pt>
                <c:pt idx="123">
                  <c:v>56.266176</c:v>
                </c:pt>
                <c:pt idx="124">
                  <c:v>55.297610999999996</c:v>
                </c:pt>
                <c:pt idx="125">
                  <c:v>55.297610999999996</c:v>
                </c:pt>
                <c:pt idx="126">
                  <c:v>54.329046000000005</c:v>
                </c:pt>
                <c:pt idx="127">
                  <c:v>54.329046000000005</c:v>
                </c:pt>
                <c:pt idx="128">
                  <c:v>54.329046000000005</c:v>
                </c:pt>
                <c:pt idx="129">
                  <c:v>54.329046000000005</c:v>
                </c:pt>
                <c:pt idx="130">
                  <c:v>54.329046000000005</c:v>
                </c:pt>
                <c:pt idx="131">
                  <c:v>53.35551400000001</c:v>
                </c:pt>
                <c:pt idx="132">
                  <c:v>51.418383999999996</c:v>
                </c:pt>
                <c:pt idx="133">
                  <c:v>51.418383999999996</c:v>
                </c:pt>
                <c:pt idx="134">
                  <c:v>50.444852000000004</c:v>
                </c:pt>
                <c:pt idx="135">
                  <c:v>49.4757903</c:v>
                </c:pt>
                <c:pt idx="136">
                  <c:v>49.4757903</c:v>
                </c:pt>
                <c:pt idx="137">
                  <c:v>48.505735200000004</c:v>
                </c:pt>
                <c:pt idx="138">
                  <c:v>46.565625000000004</c:v>
                </c:pt>
                <c:pt idx="139">
                  <c:v>45.5955699</c:v>
                </c:pt>
                <c:pt idx="140">
                  <c:v>44.625514800000005</c:v>
                </c:pt>
                <c:pt idx="141">
                  <c:v>40.7447977</c:v>
                </c:pt>
                <c:pt idx="142">
                  <c:v>37.8346324</c:v>
                </c:pt>
                <c:pt idx="143">
                  <c:v>33.953915300000006</c:v>
                </c:pt>
                <c:pt idx="144">
                  <c:v>30.0736949</c:v>
                </c:pt>
                <c:pt idx="145">
                  <c:v>27.163529600000004</c:v>
                </c:pt>
                <c:pt idx="146">
                  <c:v>23.282812500000002</c:v>
                </c:pt>
                <c:pt idx="147">
                  <c:v>20.372647200000003</c:v>
                </c:pt>
                <c:pt idx="148">
                  <c:v>15.521875000000001</c:v>
                </c:pt>
                <c:pt idx="149">
                  <c:v>13.581764800000002</c:v>
                </c:pt>
                <c:pt idx="150">
                  <c:v>10.6711028</c:v>
                </c:pt>
                <c:pt idx="151">
                  <c:v>8.7309926</c:v>
                </c:pt>
                <c:pt idx="152">
                  <c:v>7.760937500000001</c:v>
                </c:pt>
                <c:pt idx="153">
                  <c:v>5.8208273</c:v>
                </c:pt>
                <c:pt idx="154">
                  <c:v>5.8208273</c:v>
                </c:pt>
                <c:pt idx="155">
                  <c:v>4.85057352</c:v>
                </c:pt>
                <c:pt idx="156">
                  <c:v>4.85057352</c:v>
                </c:pt>
                <c:pt idx="157">
                  <c:v>4.85057352</c:v>
                </c:pt>
                <c:pt idx="158">
                  <c:v>3.8804687500000004</c:v>
                </c:pt>
                <c:pt idx="159">
                  <c:v>3.8804687500000004</c:v>
                </c:pt>
                <c:pt idx="160">
                  <c:v>3.8804687500000004</c:v>
                </c:pt>
                <c:pt idx="161">
                  <c:v>3.8804687500000004</c:v>
                </c:pt>
                <c:pt idx="162">
                  <c:v>3.8804687500000004</c:v>
                </c:pt>
                <c:pt idx="163">
                  <c:v>3.8804687500000004</c:v>
                </c:pt>
              </c:numCache>
            </c:numRef>
          </c:val>
          <c:smooth val="0"/>
        </c:ser>
        <c:axId val="65327532"/>
        <c:axId val="51076877"/>
      </c:lineChart>
      <c:catAx>
        <c:axId val="6532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2753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6343"/>
        <c:crosses val="autoZero"/>
        <c:auto val="1"/>
        <c:lblOffset val="100"/>
        <c:noMultiLvlLbl val="0"/>
      </c:catAx>
      <c:valAx>
        <c:axId val="4358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2865"/>
        <c:crosses val="autoZero"/>
        <c:auto val="1"/>
        <c:lblOffset val="100"/>
        <c:noMultiLvlLbl val="0"/>
      </c:catAx>
      <c:valAx>
        <c:axId val="40832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32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390525</xdr:colOff>
      <xdr:row>24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742950" y="34194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571500</xdr:colOff>
      <xdr:row>21</xdr:row>
      <xdr:rowOff>57150</xdr:rowOff>
    </xdr:from>
    <xdr:to>
      <xdr:col>6</xdr:col>
      <xdr:colOff>342900</xdr:colOff>
      <xdr:row>25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857625" y="34575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68</v>
      </c>
      <c r="C1" t="s">
        <v>96</v>
      </c>
    </row>
    <row r="2" ht="12.75">
      <c r="C2" t="s">
        <v>69</v>
      </c>
    </row>
    <row r="3" ht="12.75">
      <c r="C3" t="s">
        <v>70</v>
      </c>
    </row>
    <row r="4" ht="12.75">
      <c r="C4" t="s">
        <v>71</v>
      </c>
    </row>
    <row r="5" ht="12.75">
      <c r="C5" t="s">
        <v>64</v>
      </c>
    </row>
    <row r="6" ht="12.75">
      <c r="C6" t="s">
        <v>74</v>
      </c>
    </row>
    <row r="8" spans="6:7" ht="12.75"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0" ht="12.75">
      <c r="I10" t="s">
        <v>15</v>
      </c>
      <c r="J10" s="7" t="s">
        <v>72</v>
      </c>
    </row>
    <row r="11" spans="9:10" ht="12.75">
      <c r="I11" t="s">
        <v>16</v>
      </c>
      <c r="J11" t="s">
        <v>66</v>
      </c>
    </row>
    <row r="12" spans="9:10" ht="12.75">
      <c r="I12" t="s">
        <v>17</v>
      </c>
      <c r="J12" t="s">
        <v>65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3.583</v>
      </c>
      <c r="K14" t="s">
        <v>8</v>
      </c>
      <c r="L14">
        <f>J14</f>
        <v>3.583</v>
      </c>
      <c r="M14" t="s">
        <v>13</v>
      </c>
      <c r="O14">
        <v>1.3475</v>
      </c>
      <c r="P14" t="s">
        <v>50</v>
      </c>
    </row>
    <row r="15" spans="9:13" ht="12.75">
      <c r="I15" t="s">
        <v>18</v>
      </c>
      <c r="J15">
        <v>1.2525</v>
      </c>
      <c r="K15" t="s">
        <v>8</v>
      </c>
      <c r="L15">
        <f>J15</f>
        <v>1.2525</v>
      </c>
      <c r="M15" t="s">
        <v>13</v>
      </c>
    </row>
    <row r="16" spans="9:13" ht="12.75">
      <c r="I16" t="s">
        <v>19</v>
      </c>
      <c r="J16">
        <v>0.375</v>
      </c>
      <c r="K16" t="s">
        <v>8</v>
      </c>
      <c r="L16">
        <f>J16</f>
        <v>0.375</v>
      </c>
      <c r="M16" t="s">
        <v>13</v>
      </c>
    </row>
    <row r="17" spans="9:13" ht="12.75">
      <c r="I17" t="s">
        <v>60</v>
      </c>
      <c r="J17">
        <v>113.8</v>
      </c>
      <c r="K17" t="s">
        <v>8</v>
      </c>
      <c r="L17">
        <f>J17</f>
        <v>113.8</v>
      </c>
      <c r="M17" t="s">
        <v>26</v>
      </c>
    </row>
    <row r="18" spans="9:13" ht="12.75">
      <c r="I18" t="s">
        <v>41</v>
      </c>
      <c r="J18">
        <f>(J15-J16)/2</f>
        <v>0.43875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113.8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0.333</v>
      </c>
      <c r="K22" t="s">
        <v>13</v>
      </c>
    </row>
    <row r="23" spans="9:11" ht="12.75">
      <c r="I23" t="s">
        <v>22</v>
      </c>
      <c r="J23">
        <v>0.35</v>
      </c>
      <c r="K23" t="s">
        <v>13</v>
      </c>
    </row>
    <row r="24" spans="9:11" ht="12.75">
      <c r="I24" t="s">
        <v>44</v>
      </c>
      <c r="J24" s="1">
        <f>J23-J22</f>
        <v>0.01699999999999996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236</v>
      </c>
      <c r="K27">
        <v>800</v>
      </c>
      <c r="L27" t="s">
        <v>61</v>
      </c>
      <c r="M27" t="s">
        <v>51</v>
      </c>
    </row>
    <row r="28" spans="9:14" ht="12.75">
      <c r="I28" t="s">
        <v>24</v>
      </c>
      <c r="J28">
        <v>236</v>
      </c>
      <c r="K28">
        <v>800</v>
      </c>
      <c r="M28" t="s">
        <v>37</v>
      </c>
      <c r="N28">
        <f>((J22/2)^2)*PI()</f>
        <v>0.08709201694097965</v>
      </c>
    </row>
    <row r="29" spans="9:14" ht="12.75">
      <c r="I29" t="s">
        <v>12</v>
      </c>
      <c r="J29">
        <v>186</v>
      </c>
      <c r="K29">
        <v>400</v>
      </c>
      <c r="L29" t="s">
        <v>8</v>
      </c>
      <c r="M29" t="s">
        <v>39</v>
      </c>
      <c r="N29">
        <f>C32/N28</f>
        <v>980.2597183833195</v>
      </c>
    </row>
    <row r="30" spans="9:13" ht="12.75">
      <c r="I30" t="s">
        <v>40</v>
      </c>
      <c r="J30">
        <f>(J18/C34)/2</f>
        <v>0.3734042553191489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85.37279600000001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AVERAGE(Data!B21:B162)</f>
        <v>58.78791840211271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(162-21)/240</f>
        <v>0.5875</v>
      </c>
      <c r="D34" t="s">
        <v>35</v>
      </c>
      <c r="H34" t="s">
        <v>53</v>
      </c>
    </row>
    <row r="35" spans="1:8" ht="12.75">
      <c r="A35" t="s">
        <v>3</v>
      </c>
      <c r="C35" s="2">
        <f>((SUM(Data!B21:B162))/240)</f>
        <v>34.78285172125002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154.7141244561201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0.1138</v>
      </c>
      <c r="D37" t="s">
        <v>59</v>
      </c>
      <c r="H37">
        <v>0</v>
      </c>
      <c r="I37" s="5">
        <v>-0.02</v>
      </c>
    </row>
    <row r="38" spans="1:12" ht="12.75">
      <c r="A38" t="s">
        <v>8</v>
      </c>
      <c r="C38" s="5">
        <f>C37/453.54*1000</f>
        <v>0.25091502403316135</v>
      </c>
      <c r="D38" t="s">
        <v>9</v>
      </c>
      <c r="H38">
        <v>3.15</v>
      </c>
      <c r="I38" s="5">
        <v>0.039</v>
      </c>
      <c r="J38">
        <f>(I38)/H38</f>
        <v>0.012380952380952381</v>
      </c>
      <c r="K38">
        <f aca="true" t="shared" si="0" ref="K38:K46">1/J38</f>
        <v>80.76923076923076</v>
      </c>
      <c r="L38">
        <f>K38+0.5</f>
        <v>81.26923076923076</v>
      </c>
    </row>
    <row r="39" spans="1:12" ht="12.75">
      <c r="A39" t="s">
        <v>7</v>
      </c>
      <c r="C39" s="2">
        <f>(C36/C37)/9.8</f>
        <v>138.72720172888356</v>
      </c>
      <c r="D39" t="s">
        <v>1</v>
      </c>
      <c r="H39">
        <v>6.15</v>
      </c>
      <c r="I39" s="5">
        <v>0.117</v>
      </c>
      <c r="J39">
        <f aca="true" t="shared" si="1" ref="J39:J46">I39/H39</f>
        <v>0.01902439024390244</v>
      </c>
      <c r="K39">
        <f t="shared" si="0"/>
        <v>52.56410256410256</v>
      </c>
      <c r="L39">
        <f aca="true" t="shared" si="2" ref="L39:L46">K39+0.5</f>
        <v>53.06410256410256</v>
      </c>
    </row>
    <row r="40" spans="8:12" ht="12.75">
      <c r="H40">
        <v>11.15</v>
      </c>
      <c r="I40" s="5">
        <v>0.215</v>
      </c>
      <c r="J40">
        <f t="shared" si="1"/>
        <v>0.01928251121076233</v>
      </c>
      <c r="K40">
        <f t="shared" si="0"/>
        <v>51.86046511627907</v>
      </c>
      <c r="L40">
        <f t="shared" si="2"/>
        <v>52.36046511627907</v>
      </c>
    </row>
    <row r="41" spans="1:12" ht="12.75">
      <c r="A41" s="6"/>
      <c r="H41">
        <v>13.15</v>
      </c>
      <c r="I41" s="5">
        <v>0.254</v>
      </c>
      <c r="J41">
        <f t="shared" si="1"/>
        <v>0.01931558935361217</v>
      </c>
      <c r="K41">
        <f t="shared" si="0"/>
        <v>51.77165354330708</v>
      </c>
      <c r="L41">
        <f t="shared" si="2"/>
        <v>52.27165354330708</v>
      </c>
    </row>
    <row r="42" spans="8:12" ht="12.75">
      <c r="H42">
        <v>23.15</v>
      </c>
      <c r="I42" s="5">
        <v>0.488</v>
      </c>
      <c r="J42">
        <f t="shared" si="1"/>
        <v>0.021079913606911447</v>
      </c>
      <c r="K42">
        <f t="shared" si="0"/>
        <v>47.43852459016394</v>
      </c>
      <c r="L42">
        <f t="shared" si="2"/>
        <v>47.93852459016394</v>
      </c>
    </row>
    <row r="43" spans="8:12" ht="12.75">
      <c r="H43">
        <v>33.15</v>
      </c>
      <c r="I43" s="5">
        <v>0.684</v>
      </c>
      <c r="J43">
        <f t="shared" si="1"/>
        <v>0.02063348416289593</v>
      </c>
      <c r="K43">
        <f t="shared" si="0"/>
        <v>48.464912280701746</v>
      </c>
      <c r="L43">
        <f t="shared" si="2"/>
        <v>48.964912280701746</v>
      </c>
    </row>
    <row r="44" spans="1:12" ht="12.75">
      <c r="A44" t="s">
        <v>33</v>
      </c>
      <c r="H44">
        <v>43.15</v>
      </c>
      <c r="I44" s="5">
        <v>0.898</v>
      </c>
      <c r="J44">
        <f t="shared" si="1"/>
        <v>0.02081112398609502</v>
      </c>
      <c r="K44">
        <f t="shared" si="0"/>
        <v>48.05122494432071</v>
      </c>
      <c r="L44">
        <f t="shared" si="2"/>
        <v>48.55122494432071</v>
      </c>
    </row>
    <row r="45" spans="1:12" ht="12.75">
      <c r="A45" t="s">
        <v>36</v>
      </c>
      <c r="H45">
        <v>53.15</v>
      </c>
      <c r="I45" s="5">
        <v>1.055</v>
      </c>
      <c r="J45">
        <f t="shared" si="1"/>
        <v>0.01984948259642521</v>
      </c>
      <c r="K45">
        <f t="shared" si="0"/>
        <v>50.379146919431285</v>
      </c>
      <c r="L45">
        <f t="shared" si="2"/>
        <v>50.879146919431285</v>
      </c>
    </row>
    <row r="46" spans="1:12" ht="12.75">
      <c r="A46" t="s">
        <v>75</v>
      </c>
      <c r="H46">
        <v>63.15</v>
      </c>
      <c r="I46" s="5">
        <v>1.27</v>
      </c>
      <c r="J46">
        <f t="shared" si="1"/>
        <v>0.02011084718923199</v>
      </c>
      <c r="K46">
        <f t="shared" si="0"/>
        <v>49.724409448818896</v>
      </c>
      <c r="L46">
        <f t="shared" si="2"/>
        <v>50.224409448818896</v>
      </c>
    </row>
    <row r="47" spans="1:12" ht="12.75">
      <c r="A47" t="s">
        <v>76</v>
      </c>
      <c r="I47" t="s">
        <v>43</v>
      </c>
      <c r="J47">
        <f>AVERAGE(J40:J46)</f>
        <v>0.02015470744370487</v>
      </c>
      <c r="K47">
        <f>AVERAGE(K40:K46)</f>
        <v>49.67004812043182</v>
      </c>
      <c r="L47">
        <f>K47-0.117</f>
        <v>49.553048120431825</v>
      </c>
    </row>
    <row r="48" ht="12.75">
      <c r="H48" t="s">
        <v>67</v>
      </c>
    </row>
    <row r="49" ht="12.75">
      <c r="H49" t="s">
        <v>73</v>
      </c>
    </row>
    <row r="52" spans="1:3" ht="12.75">
      <c r="A52" t="s">
        <v>77</v>
      </c>
      <c r="C52" t="s">
        <v>97</v>
      </c>
    </row>
    <row r="53" ht="12.75">
      <c r="D53" t="s">
        <v>8</v>
      </c>
    </row>
    <row r="54" spans="1:4" ht="12.75">
      <c r="A54" t="s">
        <v>78</v>
      </c>
      <c r="D54">
        <v>1.5</v>
      </c>
    </row>
    <row r="55" spans="1:11" ht="12.75">
      <c r="A55" t="s">
        <v>79</v>
      </c>
      <c r="D55">
        <v>13</v>
      </c>
      <c r="E55" t="s">
        <v>80</v>
      </c>
      <c r="H55" t="s">
        <v>81</v>
      </c>
      <c r="J55">
        <f>D54*D55</f>
        <v>19.5</v>
      </c>
      <c r="K55" t="s">
        <v>82</v>
      </c>
    </row>
    <row r="56" spans="1:11" ht="12.75">
      <c r="A56" t="s">
        <v>83</v>
      </c>
      <c r="D56">
        <f>MAX(J18:L18)/2</f>
        <v>0.219375</v>
      </c>
      <c r="E56" t="s">
        <v>84</v>
      </c>
      <c r="H56" t="s">
        <v>85</v>
      </c>
      <c r="J56">
        <f>D54-D56</f>
        <v>1.2806250000000001</v>
      </c>
      <c r="K56" t="s">
        <v>13</v>
      </c>
    </row>
    <row r="57" spans="1:11" ht="12.75">
      <c r="A57" t="s">
        <v>86</v>
      </c>
      <c r="D57" t="s">
        <v>87</v>
      </c>
      <c r="E57" t="s">
        <v>80</v>
      </c>
      <c r="H57" t="s">
        <v>88</v>
      </c>
      <c r="J57">
        <f>J56*D55</f>
        <v>16.648125</v>
      </c>
      <c r="K57" t="s">
        <v>82</v>
      </c>
    </row>
    <row r="58" spans="1:12" ht="12.75">
      <c r="A58" t="s">
        <v>89</v>
      </c>
      <c r="D58" s="2">
        <f>C34</f>
        <v>0.5875</v>
      </c>
      <c r="E58" t="s">
        <v>82</v>
      </c>
      <c r="H58" t="s">
        <v>90</v>
      </c>
      <c r="J58" s="2">
        <f>J57+D58</f>
        <v>17.235625</v>
      </c>
      <c r="K58" t="s">
        <v>82</v>
      </c>
      <c r="L58" t="s">
        <v>91</v>
      </c>
    </row>
    <row r="59" spans="1:11" ht="12.75">
      <c r="A59" t="s">
        <v>92</v>
      </c>
      <c r="D59">
        <f>J30</f>
        <v>0.3734042553191489</v>
      </c>
      <c r="H59" t="s">
        <v>93</v>
      </c>
      <c r="J59">
        <v>12.36</v>
      </c>
      <c r="K59" t="s">
        <v>82</v>
      </c>
    </row>
    <row r="60" spans="8:11" ht="12.75">
      <c r="H60" t="s">
        <v>94</v>
      </c>
      <c r="J60" s="2">
        <f>J58-J59</f>
        <v>4.875624999999999</v>
      </c>
      <c r="K60" t="s">
        <v>82</v>
      </c>
    </row>
    <row r="62" ht="12.75">
      <c r="A62" t="s">
        <v>95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63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</v>
      </c>
      <c r="B10" s="3">
        <f>(A10*49.67)</f>
        <v>0</v>
      </c>
      <c r="D10" s="2">
        <f>MAX(B10:B384)</f>
        <v>85.37279600000001</v>
      </c>
      <c r="E10">
        <f>D10/10</f>
        <v>8.537279600000002</v>
      </c>
    </row>
    <row r="11" spans="1:2" ht="12.75">
      <c r="A11" s="1">
        <v>0</v>
      </c>
      <c r="B11" s="3">
        <f aca="true" t="shared" si="0" ref="B11:B74">(A11*49.67)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0.019531</v>
      </c>
      <c r="B13" s="3">
        <f t="shared" si="0"/>
        <v>0.9701047700000001</v>
      </c>
      <c r="D13" t="s">
        <v>8</v>
      </c>
    </row>
    <row r="14" spans="1:4" ht="12.75">
      <c r="A14" s="1">
        <v>0.019531</v>
      </c>
      <c r="B14" s="3">
        <f t="shared" si="0"/>
        <v>0.9701047700000001</v>
      </c>
      <c r="D14" t="s">
        <v>8</v>
      </c>
    </row>
    <row r="15" spans="1:4" ht="12.75">
      <c r="A15" s="1">
        <v>0.019531</v>
      </c>
      <c r="B15" s="3">
        <f t="shared" si="0"/>
        <v>0.9701047700000001</v>
      </c>
      <c r="D15" t="s">
        <v>8</v>
      </c>
    </row>
    <row r="16" spans="1:2" ht="12.75">
      <c r="A16" s="1">
        <v>0.019531</v>
      </c>
      <c r="B16" s="3">
        <f t="shared" si="0"/>
        <v>0.9701047700000001</v>
      </c>
    </row>
    <row r="17" spans="1:2" ht="12.75">
      <c r="A17" s="1">
        <v>0.019531</v>
      </c>
      <c r="B17" s="3">
        <f t="shared" si="0"/>
        <v>0.9701047700000001</v>
      </c>
    </row>
    <row r="18" spans="1:2" ht="12.75">
      <c r="A18" s="1">
        <v>0.039063</v>
      </c>
      <c r="B18" s="3">
        <f t="shared" si="0"/>
        <v>1.94025921</v>
      </c>
    </row>
    <row r="19" spans="1:2" ht="12.75">
      <c r="A19" s="1">
        <v>0.039063</v>
      </c>
      <c r="B19" s="3">
        <f t="shared" si="0"/>
        <v>1.94025921</v>
      </c>
    </row>
    <row r="20" spans="1:3" ht="12.75">
      <c r="A20" s="1">
        <v>0.058594</v>
      </c>
      <c r="B20" s="3">
        <f t="shared" si="0"/>
        <v>2.91036398</v>
      </c>
      <c r="C20" t="s">
        <v>8</v>
      </c>
    </row>
    <row r="21" spans="1:3" ht="12.75">
      <c r="A21" s="1">
        <v>0.29297</v>
      </c>
      <c r="B21" s="3">
        <f t="shared" si="0"/>
        <v>14.551819900000002</v>
      </c>
      <c r="C21" t="s">
        <v>57</v>
      </c>
    </row>
    <row r="22" spans="1:2" ht="12.75">
      <c r="A22" s="1">
        <v>0.25391</v>
      </c>
      <c r="B22" s="3">
        <f t="shared" si="0"/>
        <v>12.611709700000002</v>
      </c>
    </row>
    <row r="23" spans="1:2" ht="12.75">
      <c r="A23" s="1">
        <v>0.3125</v>
      </c>
      <c r="B23" s="3">
        <f t="shared" si="0"/>
        <v>15.521875000000001</v>
      </c>
    </row>
    <row r="24" spans="1:2" ht="12.75">
      <c r="A24" s="1">
        <v>0.33203</v>
      </c>
      <c r="B24" s="3">
        <f t="shared" si="0"/>
        <v>16.4919301</v>
      </c>
    </row>
    <row r="25" spans="1:2" ht="12.75">
      <c r="A25" s="1">
        <v>0.35156</v>
      </c>
      <c r="B25" s="3">
        <f t="shared" si="0"/>
        <v>17.4619852</v>
      </c>
    </row>
    <row r="26" spans="1:2" ht="12.75">
      <c r="A26" s="1">
        <v>0.058594</v>
      </c>
      <c r="B26" s="3">
        <f t="shared" si="0"/>
        <v>2.91036398</v>
      </c>
    </row>
    <row r="27" spans="1:2" ht="12.75">
      <c r="A27" s="1">
        <v>0</v>
      </c>
      <c r="B27" s="3">
        <f t="shared" si="0"/>
        <v>0</v>
      </c>
    </row>
    <row r="28" spans="1:2" ht="12.75">
      <c r="A28" s="1">
        <v>-0.058594</v>
      </c>
      <c r="B28" s="3">
        <f t="shared" si="0"/>
        <v>-2.91036398</v>
      </c>
    </row>
    <row r="29" spans="1:2" ht="12.75">
      <c r="A29" s="1">
        <v>0</v>
      </c>
      <c r="B29" s="3">
        <f t="shared" si="0"/>
        <v>0</v>
      </c>
    </row>
    <row r="30" spans="1:2" ht="12.75">
      <c r="A30" s="1">
        <v>1.3477</v>
      </c>
      <c r="B30" s="3">
        <f t="shared" si="0"/>
        <v>66.940259</v>
      </c>
    </row>
    <row r="31" spans="1:2" ht="12.75">
      <c r="A31" s="1">
        <v>0.76172</v>
      </c>
      <c r="B31" s="3">
        <f t="shared" si="0"/>
        <v>37.8346324</v>
      </c>
    </row>
    <row r="32" spans="1:2" ht="12.75">
      <c r="A32" s="1">
        <v>1.5234</v>
      </c>
      <c r="B32" s="3">
        <f t="shared" si="0"/>
        <v>75.66727800000001</v>
      </c>
    </row>
    <row r="33" spans="1:2" ht="12.75">
      <c r="A33" s="1">
        <v>1.5234</v>
      </c>
      <c r="B33" s="3">
        <f t="shared" si="0"/>
        <v>75.66727800000001</v>
      </c>
    </row>
    <row r="34" spans="1:2" ht="12.75">
      <c r="A34" s="1">
        <v>1.582</v>
      </c>
      <c r="B34" s="3">
        <f t="shared" si="0"/>
        <v>78.57794000000001</v>
      </c>
    </row>
    <row r="35" spans="1:2" ht="12.75">
      <c r="A35" s="1">
        <v>1.6406</v>
      </c>
      <c r="B35" s="3">
        <f t="shared" si="0"/>
        <v>81.488602</v>
      </c>
    </row>
    <row r="36" spans="1:2" ht="12.75">
      <c r="A36" s="1">
        <v>1.6602</v>
      </c>
      <c r="B36" s="3">
        <f t="shared" si="0"/>
        <v>82.46213399999999</v>
      </c>
    </row>
    <row r="37" spans="1:2" ht="12.75">
      <c r="A37" s="1">
        <v>1.6992</v>
      </c>
      <c r="B37" s="3">
        <f t="shared" si="0"/>
        <v>84.399264</v>
      </c>
    </row>
    <row r="38" spans="1:2" ht="12.75">
      <c r="A38" s="1">
        <v>1.7188</v>
      </c>
      <c r="B38" s="3">
        <f t="shared" si="0"/>
        <v>85.37279600000001</v>
      </c>
    </row>
    <row r="39" spans="1:2" ht="12.75">
      <c r="A39" s="1">
        <v>1.7188</v>
      </c>
      <c r="B39" s="3">
        <f t="shared" si="0"/>
        <v>85.37279600000001</v>
      </c>
    </row>
    <row r="40" spans="1:2" ht="12.75">
      <c r="A40" s="1">
        <v>1.7188</v>
      </c>
      <c r="B40" s="3">
        <f t="shared" si="0"/>
        <v>85.37279600000001</v>
      </c>
    </row>
    <row r="41" spans="1:2" ht="12.75">
      <c r="A41" s="1">
        <v>1.6992</v>
      </c>
      <c r="B41" s="3">
        <f t="shared" si="0"/>
        <v>84.399264</v>
      </c>
    </row>
    <row r="42" spans="1:2" ht="12.75">
      <c r="A42" s="1">
        <v>1.6992</v>
      </c>
      <c r="B42" s="3">
        <f t="shared" si="0"/>
        <v>84.399264</v>
      </c>
    </row>
    <row r="43" spans="1:2" ht="12.75">
      <c r="A43" s="1">
        <v>1.6992</v>
      </c>
      <c r="B43" s="3">
        <f t="shared" si="0"/>
        <v>84.399264</v>
      </c>
    </row>
    <row r="44" spans="1:2" ht="12.75">
      <c r="A44" s="1">
        <v>1.6797</v>
      </c>
      <c r="B44" s="3">
        <f t="shared" si="0"/>
        <v>83.430699</v>
      </c>
    </row>
    <row r="45" spans="1:2" ht="12.75">
      <c r="A45" s="1">
        <v>1.6602</v>
      </c>
      <c r="B45" s="3">
        <f t="shared" si="0"/>
        <v>82.46213399999999</v>
      </c>
    </row>
    <row r="46" spans="1:2" ht="12.75">
      <c r="A46" s="1">
        <v>1.6211</v>
      </c>
      <c r="B46" s="3">
        <f t="shared" si="0"/>
        <v>80.520037</v>
      </c>
    </row>
    <row r="47" spans="1:2" ht="12.75">
      <c r="A47" s="1">
        <v>1.6211</v>
      </c>
      <c r="B47" s="3">
        <f t="shared" si="0"/>
        <v>80.520037</v>
      </c>
    </row>
    <row r="48" spans="1:2" ht="12.75">
      <c r="A48" s="1">
        <v>1.6016</v>
      </c>
      <c r="B48" s="3">
        <f t="shared" si="0"/>
        <v>79.551472</v>
      </c>
    </row>
    <row r="49" spans="1:2" ht="12.75">
      <c r="A49" s="1">
        <v>1.6016</v>
      </c>
      <c r="B49" s="3">
        <f t="shared" si="0"/>
        <v>79.551472</v>
      </c>
    </row>
    <row r="50" spans="1:2" ht="12.75">
      <c r="A50" s="1">
        <v>1.582</v>
      </c>
      <c r="B50" s="3">
        <f t="shared" si="0"/>
        <v>78.57794000000001</v>
      </c>
    </row>
    <row r="51" spans="1:2" ht="12.75">
      <c r="A51" s="1">
        <v>1.5625</v>
      </c>
      <c r="B51" s="3">
        <f t="shared" si="0"/>
        <v>77.609375</v>
      </c>
    </row>
    <row r="52" spans="1:2" ht="12.75">
      <c r="A52" s="1">
        <v>1.543</v>
      </c>
      <c r="B52" s="3">
        <f t="shared" si="0"/>
        <v>76.64081</v>
      </c>
    </row>
    <row r="53" spans="1:2" ht="12.75">
      <c r="A53" s="1">
        <v>1.5234</v>
      </c>
      <c r="B53" s="3">
        <f t="shared" si="0"/>
        <v>75.66727800000001</v>
      </c>
    </row>
    <row r="54" spans="1:2" ht="12.75">
      <c r="A54" s="1">
        <v>1.5039</v>
      </c>
      <c r="B54" s="3">
        <f t="shared" si="0"/>
        <v>74.698713</v>
      </c>
    </row>
    <row r="55" spans="1:2" ht="12.75">
      <c r="A55" s="1">
        <v>1.5039</v>
      </c>
      <c r="B55" s="3">
        <f t="shared" si="0"/>
        <v>74.698713</v>
      </c>
    </row>
    <row r="56" spans="1:2" ht="12.75">
      <c r="A56" s="1">
        <v>1.5039</v>
      </c>
      <c r="B56" s="3">
        <f t="shared" si="0"/>
        <v>74.698713</v>
      </c>
    </row>
    <row r="57" spans="1:2" ht="12.75">
      <c r="A57" s="1">
        <v>1.4844</v>
      </c>
      <c r="B57" s="3">
        <f t="shared" si="0"/>
        <v>73.730148</v>
      </c>
    </row>
    <row r="58" spans="1:2" ht="12.75">
      <c r="A58" s="1">
        <v>1.4844</v>
      </c>
      <c r="B58" s="3">
        <f t="shared" si="0"/>
        <v>73.730148</v>
      </c>
    </row>
    <row r="59" spans="1:2" ht="12.75">
      <c r="A59" s="1">
        <v>1.4844</v>
      </c>
      <c r="B59" s="3">
        <f t="shared" si="0"/>
        <v>73.730148</v>
      </c>
    </row>
    <row r="60" spans="1:2" ht="12.75">
      <c r="A60" s="1">
        <v>1.4844</v>
      </c>
      <c r="B60" s="3">
        <f t="shared" si="0"/>
        <v>73.730148</v>
      </c>
    </row>
    <row r="61" spans="1:2" ht="12.75">
      <c r="A61" s="1">
        <v>1.4648</v>
      </c>
      <c r="B61" s="3">
        <f t="shared" si="0"/>
        <v>72.75661600000001</v>
      </c>
    </row>
    <row r="62" spans="1:2" ht="12.75">
      <c r="A62" s="1">
        <v>1.4648</v>
      </c>
      <c r="B62" s="3">
        <f t="shared" si="0"/>
        <v>72.75661600000001</v>
      </c>
    </row>
    <row r="63" spans="1:2" ht="12.75">
      <c r="A63" s="1">
        <v>1.4648</v>
      </c>
      <c r="B63" s="3">
        <f t="shared" si="0"/>
        <v>72.75661600000001</v>
      </c>
    </row>
    <row r="64" spans="1:2" ht="12.75">
      <c r="A64" s="1">
        <v>1.4648</v>
      </c>
      <c r="B64" s="3">
        <f t="shared" si="0"/>
        <v>72.75661600000001</v>
      </c>
    </row>
    <row r="65" spans="1:2" ht="12.75">
      <c r="A65" s="1">
        <v>1.4453</v>
      </c>
      <c r="B65" s="3">
        <f t="shared" si="0"/>
        <v>71.78805100000001</v>
      </c>
    </row>
    <row r="66" spans="1:2" ht="12.75">
      <c r="A66" s="1">
        <v>1.4453</v>
      </c>
      <c r="B66" s="3">
        <f t="shared" si="0"/>
        <v>71.78805100000001</v>
      </c>
    </row>
    <row r="67" spans="1:2" ht="12.75">
      <c r="A67" s="1">
        <v>1.4453</v>
      </c>
      <c r="B67" s="3">
        <f t="shared" si="0"/>
        <v>71.78805100000001</v>
      </c>
    </row>
    <row r="68" spans="1:2" ht="12.75">
      <c r="A68" s="1">
        <v>1.4453</v>
      </c>
      <c r="B68" s="3">
        <f t="shared" si="0"/>
        <v>71.78805100000001</v>
      </c>
    </row>
    <row r="69" spans="1:2" ht="12.75">
      <c r="A69" s="1">
        <v>1.4453</v>
      </c>
      <c r="B69" s="3">
        <f t="shared" si="0"/>
        <v>71.78805100000001</v>
      </c>
    </row>
    <row r="70" spans="1:2" ht="12.75">
      <c r="A70" s="1">
        <v>1.4453</v>
      </c>
      <c r="B70" s="3">
        <f t="shared" si="0"/>
        <v>71.78805100000001</v>
      </c>
    </row>
    <row r="71" spans="1:2" ht="12.75">
      <c r="A71" s="1">
        <v>1.4453</v>
      </c>
      <c r="B71" s="3">
        <f t="shared" si="0"/>
        <v>71.78805100000001</v>
      </c>
    </row>
    <row r="72" spans="1:2" ht="12.75">
      <c r="A72" s="1">
        <v>1.4453</v>
      </c>
      <c r="B72" s="3">
        <f t="shared" si="0"/>
        <v>71.78805100000001</v>
      </c>
    </row>
    <row r="73" spans="1:2" ht="12.75">
      <c r="A73" s="1">
        <v>1.4453</v>
      </c>
      <c r="B73" s="3">
        <f t="shared" si="0"/>
        <v>71.78805100000001</v>
      </c>
    </row>
    <row r="74" spans="1:2" ht="12.75">
      <c r="A74" s="1">
        <v>1.4453</v>
      </c>
      <c r="B74" s="3">
        <f t="shared" si="0"/>
        <v>71.78805100000001</v>
      </c>
    </row>
    <row r="75" spans="1:2" ht="12.75">
      <c r="A75" s="1">
        <v>1.4453</v>
      </c>
      <c r="B75" s="3">
        <f aca="true" t="shared" si="1" ref="B75:B138">(A75*49.67)</f>
        <v>71.78805100000001</v>
      </c>
    </row>
    <row r="76" spans="1:2" ht="12.75">
      <c r="A76" s="1">
        <v>1.4453</v>
      </c>
      <c r="B76" s="3">
        <f t="shared" si="1"/>
        <v>71.78805100000001</v>
      </c>
    </row>
    <row r="77" spans="1:2" ht="12.75">
      <c r="A77" s="1">
        <v>1.4258</v>
      </c>
      <c r="B77" s="3">
        <f t="shared" si="1"/>
        <v>70.819486</v>
      </c>
    </row>
    <row r="78" spans="1:2" ht="12.75">
      <c r="A78" s="1">
        <v>1.4258</v>
      </c>
      <c r="B78" s="3">
        <f t="shared" si="1"/>
        <v>70.819486</v>
      </c>
    </row>
    <row r="79" spans="1:2" ht="12.75">
      <c r="A79" s="1">
        <v>1.4063</v>
      </c>
      <c r="B79" s="3">
        <f t="shared" si="1"/>
        <v>69.85092100000001</v>
      </c>
    </row>
    <row r="80" spans="1:2" ht="12.75">
      <c r="A80" s="1">
        <v>1.4063</v>
      </c>
      <c r="B80" s="3">
        <f t="shared" si="1"/>
        <v>69.85092100000001</v>
      </c>
    </row>
    <row r="81" spans="1:2" ht="12.75">
      <c r="A81" s="1">
        <v>1.4063</v>
      </c>
      <c r="B81" s="3">
        <f t="shared" si="1"/>
        <v>69.85092100000001</v>
      </c>
    </row>
    <row r="82" spans="1:2" ht="12.75">
      <c r="A82" s="1">
        <v>1.4063</v>
      </c>
      <c r="B82" s="3">
        <f t="shared" si="1"/>
        <v>69.85092100000001</v>
      </c>
    </row>
    <row r="83" spans="1:2" ht="12.75">
      <c r="A83" s="1">
        <v>1.3867</v>
      </c>
      <c r="B83" s="3">
        <f t="shared" si="1"/>
        <v>68.87738900000001</v>
      </c>
    </row>
    <row r="84" spans="1:2" ht="12.75">
      <c r="A84" s="1">
        <v>1.3867</v>
      </c>
      <c r="B84" s="3">
        <f t="shared" si="1"/>
        <v>68.87738900000001</v>
      </c>
    </row>
    <row r="85" spans="1:2" ht="12.75">
      <c r="A85" s="1">
        <v>1.3672</v>
      </c>
      <c r="B85" s="3">
        <f t="shared" si="1"/>
        <v>67.908824</v>
      </c>
    </row>
    <row r="86" spans="1:2" ht="12.75">
      <c r="A86" s="1">
        <v>1.3477</v>
      </c>
      <c r="B86" s="3">
        <f t="shared" si="1"/>
        <v>66.940259</v>
      </c>
    </row>
    <row r="87" spans="1:2" ht="12.75">
      <c r="A87" s="1">
        <v>1.3477</v>
      </c>
      <c r="B87" s="3">
        <f t="shared" si="1"/>
        <v>66.940259</v>
      </c>
    </row>
    <row r="88" spans="1:2" ht="12.75">
      <c r="A88" s="1">
        <v>1.3477</v>
      </c>
      <c r="B88" s="3">
        <f t="shared" si="1"/>
        <v>66.940259</v>
      </c>
    </row>
    <row r="89" spans="1:2" ht="12.75">
      <c r="A89" s="1">
        <v>1.3477</v>
      </c>
      <c r="B89" s="3">
        <f t="shared" si="1"/>
        <v>66.940259</v>
      </c>
    </row>
    <row r="90" spans="1:2" ht="12.75">
      <c r="A90" s="1">
        <v>1.3477</v>
      </c>
      <c r="B90" s="3">
        <f t="shared" si="1"/>
        <v>66.940259</v>
      </c>
    </row>
    <row r="91" spans="1:2" ht="12.75">
      <c r="A91" s="1">
        <v>1.3281</v>
      </c>
      <c r="B91" s="3">
        <f t="shared" si="1"/>
        <v>65.966727</v>
      </c>
    </row>
    <row r="92" spans="1:2" ht="12.75">
      <c r="A92" s="1">
        <v>1.3281</v>
      </c>
      <c r="B92" s="3">
        <f t="shared" si="1"/>
        <v>65.966727</v>
      </c>
    </row>
    <row r="93" spans="1:2" ht="12.75">
      <c r="A93" s="1">
        <v>1.3281</v>
      </c>
      <c r="B93" s="3">
        <f t="shared" si="1"/>
        <v>65.966727</v>
      </c>
    </row>
    <row r="94" spans="1:2" ht="12.75">
      <c r="A94" s="1">
        <v>1.3086</v>
      </c>
      <c r="B94" s="3">
        <f t="shared" si="1"/>
        <v>64.99816200000001</v>
      </c>
    </row>
    <row r="95" spans="1:2" ht="12.75">
      <c r="A95" s="1">
        <v>1.3086</v>
      </c>
      <c r="B95" s="3">
        <f t="shared" si="1"/>
        <v>64.99816200000001</v>
      </c>
    </row>
    <row r="96" spans="1:2" ht="12.75">
      <c r="A96" s="1">
        <v>1.3086</v>
      </c>
      <c r="B96" s="3">
        <f t="shared" si="1"/>
        <v>64.99816200000001</v>
      </c>
    </row>
    <row r="97" spans="1:2" ht="12.75">
      <c r="A97" s="1">
        <v>1.3086</v>
      </c>
      <c r="B97" s="3">
        <f t="shared" si="1"/>
        <v>64.99816200000001</v>
      </c>
    </row>
    <row r="98" spans="1:2" ht="12.75">
      <c r="A98" s="1">
        <v>1.3086</v>
      </c>
      <c r="B98" s="3">
        <f t="shared" si="1"/>
        <v>64.99816200000001</v>
      </c>
    </row>
    <row r="99" spans="1:3" ht="12.75">
      <c r="A99" s="1">
        <v>1.2891</v>
      </c>
      <c r="B99" s="3">
        <f t="shared" si="1"/>
        <v>64.029597</v>
      </c>
      <c r="C99" t="s">
        <v>8</v>
      </c>
    </row>
    <row r="100" spans="1:2" ht="12.75">
      <c r="A100" s="1">
        <v>1.2695</v>
      </c>
      <c r="B100" s="3">
        <f t="shared" si="1"/>
        <v>63.056065000000004</v>
      </c>
    </row>
    <row r="101" spans="1:2" ht="12.75">
      <c r="A101" s="1">
        <v>1.2695</v>
      </c>
      <c r="B101" s="3">
        <f t="shared" si="1"/>
        <v>63.056065000000004</v>
      </c>
    </row>
    <row r="102" spans="1:2" ht="12.75">
      <c r="A102" s="1">
        <v>1.2695</v>
      </c>
      <c r="B102" s="3">
        <f t="shared" si="1"/>
        <v>63.056065000000004</v>
      </c>
    </row>
    <row r="103" spans="1:2" ht="12.75">
      <c r="A103" s="1">
        <v>1.2695</v>
      </c>
      <c r="B103" s="3">
        <f t="shared" si="1"/>
        <v>63.056065000000004</v>
      </c>
    </row>
    <row r="104" spans="1:2" ht="12.75">
      <c r="A104" s="1">
        <v>1.25</v>
      </c>
      <c r="B104" s="3">
        <f t="shared" si="1"/>
        <v>62.087500000000006</v>
      </c>
    </row>
    <row r="105" spans="1:2" ht="12.75">
      <c r="A105" s="1">
        <v>1.25</v>
      </c>
      <c r="B105" s="3">
        <f t="shared" si="1"/>
        <v>62.087500000000006</v>
      </c>
    </row>
    <row r="106" spans="1:2" ht="12.75">
      <c r="A106" s="1">
        <v>1.2305</v>
      </c>
      <c r="B106" s="3">
        <f t="shared" si="1"/>
        <v>61.118935</v>
      </c>
    </row>
    <row r="107" spans="1:2" ht="12.75">
      <c r="A107" s="1">
        <v>1.2305</v>
      </c>
      <c r="B107" s="3">
        <f t="shared" si="1"/>
        <v>61.118935</v>
      </c>
    </row>
    <row r="108" spans="1:2" ht="12.75">
      <c r="A108" s="1">
        <v>1.2305</v>
      </c>
      <c r="B108" s="3">
        <f t="shared" si="1"/>
        <v>61.118935</v>
      </c>
    </row>
    <row r="109" spans="1:2" ht="12.75">
      <c r="A109" s="1">
        <v>1.2109</v>
      </c>
      <c r="B109" s="3">
        <f t="shared" si="1"/>
        <v>60.14540300000001</v>
      </c>
    </row>
    <row r="110" spans="1:2" ht="12.75">
      <c r="A110" s="1">
        <v>1.2109</v>
      </c>
      <c r="B110" s="3">
        <f t="shared" si="1"/>
        <v>60.14540300000001</v>
      </c>
    </row>
    <row r="111" spans="1:2" ht="12.75">
      <c r="A111" s="1">
        <v>1.2109</v>
      </c>
      <c r="B111" s="3">
        <f t="shared" si="1"/>
        <v>60.14540300000001</v>
      </c>
    </row>
    <row r="112" spans="1:2" ht="12.75">
      <c r="A112" s="1">
        <v>1.2109</v>
      </c>
      <c r="B112" s="3">
        <f t="shared" si="1"/>
        <v>60.14540300000001</v>
      </c>
    </row>
    <row r="113" spans="1:2" ht="12.75">
      <c r="A113" s="1">
        <v>1.2109</v>
      </c>
      <c r="B113" s="3">
        <f t="shared" si="1"/>
        <v>60.14540300000001</v>
      </c>
    </row>
    <row r="114" spans="1:2" ht="12.75">
      <c r="A114" s="1">
        <v>1.1914</v>
      </c>
      <c r="B114" s="3">
        <f t="shared" si="1"/>
        <v>59.176838000000004</v>
      </c>
    </row>
    <row r="115" spans="1:2" ht="12.75">
      <c r="A115" s="1">
        <v>1.1914</v>
      </c>
      <c r="B115" s="3">
        <f t="shared" si="1"/>
        <v>59.176838000000004</v>
      </c>
    </row>
    <row r="116" spans="1:2" ht="12.75">
      <c r="A116" s="1">
        <v>1.1914</v>
      </c>
      <c r="B116" s="3">
        <f t="shared" si="1"/>
        <v>59.176838000000004</v>
      </c>
    </row>
    <row r="117" spans="1:2" ht="12.75">
      <c r="A117" s="1">
        <v>1.1914</v>
      </c>
      <c r="B117" s="3">
        <f t="shared" si="1"/>
        <v>59.176838000000004</v>
      </c>
    </row>
    <row r="118" spans="1:2" ht="12.75">
      <c r="A118" s="1">
        <v>1.1719</v>
      </c>
      <c r="B118" s="3">
        <f t="shared" si="1"/>
        <v>58.208273</v>
      </c>
    </row>
    <row r="119" spans="1:2" ht="12.75">
      <c r="A119" s="1">
        <v>1.1719</v>
      </c>
      <c r="B119" s="3">
        <f t="shared" si="1"/>
        <v>58.208273</v>
      </c>
    </row>
    <row r="120" spans="1:2" ht="12.75">
      <c r="A120" s="1">
        <v>1.1719</v>
      </c>
      <c r="B120" s="3">
        <f t="shared" si="1"/>
        <v>58.208273</v>
      </c>
    </row>
    <row r="121" spans="1:2" ht="12.75">
      <c r="A121" s="1">
        <v>1.1719</v>
      </c>
      <c r="B121" s="3">
        <f t="shared" si="1"/>
        <v>58.208273</v>
      </c>
    </row>
    <row r="122" spans="1:2" ht="12.75">
      <c r="A122" s="1">
        <v>1.1719</v>
      </c>
      <c r="B122" s="3">
        <f t="shared" si="1"/>
        <v>58.208273</v>
      </c>
    </row>
    <row r="123" spans="1:2" ht="12.75">
      <c r="A123" s="1">
        <v>1.1719</v>
      </c>
      <c r="B123" s="3">
        <f t="shared" si="1"/>
        <v>58.208273</v>
      </c>
    </row>
    <row r="124" spans="1:2" ht="12.75">
      <c r="A124" s="1">
        <v>1.1719</v>
      </c>
      <c r="B124" s="3">
        <f t="shared" si="1"/>
        <v>58.208273</v>
      </c>
    </row>
    <row r="125" spans="1:2" ht="12.75">
      <c r="A125" s="1">
        <v>1.1719</v>
      </c>
      <c r="B125" s="3">
        <f t="shared" si="1"/>
        <v>58.208273</v>
      </c>
    </row>
    <row r="126" spans="1:2" ht="12.75">
      <c r="A126" s="1">
        <v>1.1719</v>
      </c>
      <c r="B126" s="3">
        <f t="shared" si="1"/>
        <v>58.208273</v>
      </c>
    </row>
    <row r="127" spans="1:2" ht="12.75">
      <c r="A127" s="1">
        <v>1.1719</v>
      </c>
      <c r="B127" s="3">
        <f t="shared" si="1"/>
        <v>58.208273</v>
      </c>
    </row>
    <row r="128" spans="1:2" ht="12.75">
      <c r="A128" s="1">
        <v>1.1719</v>
      </c>
      <c r="B128" s="3">
        <f t="shared" si="1"/>
        <v>58.208273</v>
      </c>
    </row>
    <row r="129" spans="1:2" ht="12.75">
      <c r="A129" s="1">
        <v>1.1523</v>
      </c>
      <c r="B129" s="3">
        <f t="shared" si="1"/>
        <v>57.23474100000001</v>
      </c>
    </row>
    <row r="130" spans="1:2" ht="12.75">
      <c r="A130" s="1">
        <v>1.1523</v>
      </c>
      <c r="B130" s="3">
        <f t="shared" si="1"/>
        <v>57.23474100000001</v>
      </c>
    </row>
    <row r="131" spans="1:2" ht="12.75">
      <c r="A131" s="1">
        <v>1.1523</v>
      </c>
      <c r="B131" s="3">
        <f t="shared" si="1"/>
        <v>57.23474100000001</v>
      </c>
    </row>
    <row r="132" spans="1:2" ht="12.75">
      <c r="A132" s="1">
        <v>1.1328</v>
      </c>
      <c r="B132" s="3">
        <f t="shared" si="1"/>
        <v>56.266176</v>
      </c>
    </row>
    <row r="133" spans="1:2" ht="12.75">
      <c r="A133" s="1">
        <v>1.1328</v>
      </c>
      <c r="B133" s="3">
        <f t="shared" si="1"/>
        <v>56.266176</v>
      </c>
    </row>
    <row r="134" spans="1:2" ht="12.75">
      <c r="A134" s="1">
        <v>1.1133</v>
      </c>
      <c r="B134" s="3">
        <f t="shared" si="1"/>
        <v>55.297610999999996</v>
      </c>
    </row>
    <row r="135" spans="1:2" ht="12.75">
      <c r="A135" s="1">
        <v>1.1133</v>
      </c>
      <c r="B135" s="3">
        <f t="shared" si="1"/>
        <v>55.297610999999996</v>
      </c>
    </row>
    <row r="136" spans="1:2" ht="12.75">
      <c r="A136" s="1">
        <v>1.0938</v>
      </c>
      <c r="B136" s="3">
        <f t="shared" si="1"/>
        <v>54.329046000000005</v>
      </c>
    </row>
    <row r="137" spans="1:2" ht="12.75">
      <c r="A137" s="1">
        <v>1.0938</v>
      </c>
      <c r="B137" s="3">
        <f t="shared" si="1"/>
        <v>54.329046000000005</v>
      </c>
    </row>
    <row r="138" spans="1:2" ht="12.75">
      <c r="A138" s="1">
        <v>1.0938</v>
      </c>
      <c r="B138" s="3">
        <f t="shared" si="1"/>
        <v>54.329046000000005</v>
      </c>
    </row>
    <row r="139" spans="1:2" ht="12.75">
      <c r="A139" s="1">
        <v>1.0938</v>
      </c>
      <c r="B139" s="3">
        <f aca="true" t="shared" si="2" ref="B139:B173">(A139*49.67)</f>
        <v>54.329046000000005</v>
      </c>
    </row>
    <row r="140" spans="1:2" ht="12.75">
      <c r="A140" s="1">
        <v>1.0938</v>
      </c>
      <c r="B140" s="3">
        <f t="shared" si="2"/>
        <v>54.329046000000005</v>
      </c>
    </row>
    <row r="141" spans="1:2" ht="12.75">
      <c r="A141" s="1">
        <v>1.0742</v>
      </c>
      <c r="B141" s="3">
        <f t="shared" si="2"/>
        <v>53.35551400000001</v>
      </c>
    </row>
    <row r="142" spans="1:2" ht="12.75">
      <c r="A142" s="1">
        <v>1.0352</v>
      </c>
      <c r="B142" s="3">
        <f t="shared" si="2"/>
        <v>51.418383999999996</v>
      </c>
    </row>
    <row r="143" spans="1:2" ht="12.75">
      <c r="A143" s="1">
        <v>1.0352</v>
      </c>
      <c r="B143" s="3">
        <f t="shared" si="2"/>
        <v>51.418383999999996</v>
      </c>
    </row>
    <row r="144" spans="1:2" ht="12.75">
      <c r="A144" s="1">
        <v>1.0156</v>
      </c>
      <c r="B144" s="3">
        <f t="shared" si="2"/>
        <v>50.444852000000004</v>
      </c>
    </row>
    <row r="145" spans="1:2" ht="12.75">
      <c r="A145" s="1">
        <v>0.99609</v>
      </c>
      <c r="B145" s="3">
        <f t="shared" si="2"/>
        <v>49.4757903</v>
      </c>
    </row>
    <row r="146" spans="1:2" ht="12.75">
      <c r="A146" s="1">
        <v>0.99609</v>
      </c>
      <c r="B146" s="3">
        <f t="shared" si="2"/>
        <v>49.4757903</v>
      </c>
    </row>
    <row r="147" spans="1:2" ht="12.75">
      <c r="A147" s="1">
        <v>0.97656</v>
      </c>
      <c r="B147" s="3">
        <f t="shared" si="2"/>
        <v>48.505735200000004</v>
      </c>
    </row>
    <row r="148" spans="1:2" ht="12.75">
      <c r="A148" s="1">
        <v>0.9375</v>
      </c>
      <c r="B148" s="3">
        <f t="shared" si="2"/>
        <v>46.565625000000004</v>
      </c>
    </row>
    <row r="149" spans="1:2" ht="12.75">
      <c r="A149" s="1">
        <v>0.91797</v>
      </c>
      <c r="B149" s="3">
        <f t="shared" si="2"/>
        <v>45.5955699</v>
      </c>
    </row>
    <row r="150" spans="1:2" ht="12.75">
      <c r="A150" s="1">
        <v>0.89844</v>
      </c>
      <c r="B150" s="3">
        <f t="shared" si="2"/>
        <v>44.625514800000005</v>
      </c>
    </row>
    <row r="151" spans="1:2" ht="12.75">
      <c r="A151" s="1">
        <v>0.82031</v>
      </c>
      <c r="B151" s="3">
        <f t="shared" si="2"/>
        <v>40.7447977</v>
      </c>
    </row>
    <row r="152" spans="1:2" ht="12.75">
      <c r="A152" s="1">
        <v>0.76172</v>
      </c>
      <c r="B152" s="3">
        <f t="shared" si="2"/>
        <v>37.8346324</v>
      </c>
    </row>
    <row r="153" spans="1:3" ht="12.75">
      <c r="A153" s="1">
        <v>0.68359</v>
      </c>
      <c r="B153" s="3">
        <f t="shared" si="2"/>
        <v>33.953915300000006</v>
      </c>
      <c r="C153" t="s">
        <v>8</v>
      </c>
    </row>
    <row r="154" spans="1:2" ht="12.75">
      <c r="A154" s="1">
        <v>0.60547</v>
      </c>
      <c r="B154" s="3">
        <f t="shared" si="2"/>
        <v>30.0736949</v>
      </c>
    </row>
    <row r="155" spans="1:2" ht="12.75">
      <c r="A155" s="1">
        <v>0.54688</v>
      </c>
      <c r="B155" s="3">
        <f t="shared" si="2"/>
        <v>27.163529600000004</v>
      </c>
    </row>
    <row r="156" spans="1:2" ht="12.75">
      <c r="A156" s="1">
        <v>0.46875</v>
      </c>
      <c r="B156" s="3">
        <f t="shared" si="2"/>
        <v>23.282812500000002</v>
      </c>
    </row>
    <row r="157" spans="1:2" ht="12.75">
      <c r="A157" s="1">
        <v>0.41016</v>
      </c>
      <c r="B157" s="3">
        <f t="shared" si="2"/>
        <v>20.372647200000003</v>
      </c>
    </row>
    <row r="158" spans="1:2" ht="12.75">
      <c r="A158" s="1">
        <v>0.3125</v>
      </c>
      <c r="B158" s="3">
        <f t="shared" si="2"/>
        <v>15.521875000000001</v>
      </c>
    </row>
    <row r="159" spans="1:2" ht="12.75">
      <c r="A159" s="1">
        <v>0.27344</v>
      </c>
      <c r="B159" s="3">
        <f t="shared" si="2"/>
        <v>13.581764800000002</v>
      </c>
    </row>
    <row r="160" spans="1:2" ht="12.75">
      <c r="A160" s="1">
        <v>0.21484</v>
      </c>
      <c r="B160" s="3">
        <f t="shared" si="2"/>
        <v>10.6711028</v>
      </c>
    </row>
    <row r="161" spans="1:2" ht="12.75">
      <c r="A161" s="1">
        <v>0.17578</v>
      </c>
      <c r="B161" s="3">
        <f t="shared" si="2"/>
        <v>8.7309926</v>
      </c>
    </row>
    <row r="162" spans="1:3" ht="12.75">
      <c r="A162" s="1">
        <v>0.15625</v>
      </c>
      <c r="B162" s="3">
        <f t="shared" si="2"/>
        <v>7.760937500000001</v>
      </c>
      <c r="C162" t="s">
        <v>58</v>
      </c>
    </row>
    <row r="163" spans="1:2" ht="12.75">
      <c r="A163" s="1">
        <v>0.11719</v>
      </c>
      <c r="B163" s="3">
        <f t="shared" si="2"/>
        <v>5.8208273</v>
      </c>
    </row>
    <row r="164" spans="1:2" ht="12.75">
      <c r="A164" s="1">
        <v>0.11719</v>
      </c>
      <c r="B164" s="3">
        <f t="shared" si="2"/>
        <v>5.8208273</v>
      </c>
    </row>
    <row r="165" spans="1:2" ht="12.75">
      <c r="A165" s="1">
        <v>0.097656</v>
      </c>
      <c r="B165" s="3">
        <f t="shared" si="2"/>
        <v>4.85057352</v>
      </c>
    </row>
    <row r="166" spans="1:2" ht="12.75">
      <c r="A166" s="1">
        <v>0.097656</v>
      </c>
      <c r="B166" s="3">
        <f t="shared" si="2"/>
        <v>4.85057352</v>
      </c>
    </row>
    <row r="167" spans="1:2" ht="12.75">
      <c r="A167" s="1">
        <v>0.097656</v>
      </c>
      <c r="B167" s="3">
        <f t="shared" si="2"/>
        <v>4.85057352</v>
      </c>
    </row>
    <row r="168" spans="1:2" ht="12.75">
      <c r="A168" s="1">
        <v>0.078125</v>
      </c>
      <c r="B168" s="3">
        <f t="shared" si="2"/>
        <v>3.8804687500000004</v>
      </c>
    </row>
    <row r="169" spans="1:2" ht="12.75">
      <c r="A169" s="1">
        <v>0.078125</v>
      </c>
      <c r="B169" s="3">
        <f t="shared" si="2"/>
        <v>3.8804687500000004</v>
      </c>
    </row>
    <row r="170" spans="1:2" ht="12.75">
      <c r="A170" s="1">
        <v>0.078125</v>
      </c>
      <c r="B170" s="3">
        <f t="shared" si="2"/>
        <v>3.8804687500000004</v>
      </c>
    </row>
    <row r="171" spans="1:2" ht="12.75">
      <c r="A171" s="1">
        <v>0.078125</v>
      </c>
      <c r="B171" s="3">
        <f t="shared" si="2"/>
        <v>3.8804687500000004</v>
      </c>
    </row>
    <row r="172" spans="1:2" ht="12.75">
      <c r="A172" s="1">
        <v>0.078125</v>
      </c>
      <c r="B172" s="3">
        <f t="shared" si="2"/>
        <v>3.8804687500000004</v>
      </c>
    </row>
    <row r="173" spans="1:2" ht="12.75">
      <c r="A173" s="1">
        <v>0.078125</v>
      </c>
      <c r="B173" s="3">
        <f t="shared" si="2"/>
        <v>3.8804687500000004</v>
      </c>
    </row>
    <row r="174" spans="1:2" ht="12.75">
      <c r="A174" s="4"/>
      <c r="B174" s="3"/>
    </row>
    <row r="175" spans="1:2" ht="12.75">
      <c r="A175" s="4"/>
      <c r="B175" s="3"/>
    </row>
    <row r="176" spans="1:2" ht="12.75">
      <c r="A176" s="4"/>
      <c r="B176" s="3"/>
    </row>
    <row r="177" spans="1:2" ht="12.75">
      <c r="A177" s="4"/>
      <c r="B177" s="3"/>
    </row>
    <row r="178" spans="1:2" ht="12.75">
      <c r="A178" s="4"/>
      <c r="B178" s="3"/>
    </row>
    <row r="179" spans="1:2" ht="12.75">
      <c r="A179" s="4"/>
      <c r="B179" s="3"/>
    </row>
    <row r="180" spans="1:2" ht="12.75">
      <c r="A180" s="4"/>
      <c r="B180" s="3"/>
    </row>
    <row r="181" spans="1:2" ht="12.75">
      <c r="A181" s="4"/>
      <c r="B181" s="3"/>
    </row>
    <row r="182" spans="1:2" ht="12.75">
      <c r="A182" s="4"/>
      <c r="B182" s="3"/>
    </row>
    <row r="183" spans="1:2" ht="12.75">
      <c r="A183" s="4"/>
      <c r="B183" s="3"/>
    </row>
    <row r="184" spans="1:2" ht="12.75">
      <c r="A184" s="4"/>
      <c r="B184" s="3"/>
    </row>
    <row r="185" spans="1:2" ht="12.75">
      <c r="A185" s="4"/>
      <c r="B185" s="3"/>
    </row>
    <row r="186" spans="1:2" ht="12.75">
      <c r="A186" s="4"/>
      <c r="B186" s="3"/>
    </row>
    <row r="187" spans="1:2" ht="12.75">
      <c r="A187" s="4"/>
      <c r="B187" s="3"/>
    </row>
    <row r="188" spans="1:2" ht="12.75">
      <c r="A188" s="4"/>
      <c r="B188" s="3"/>
    </row>
    <row r="189" spans="1:2" ht="12.75">
      <c r="A189" s="4"/>
      <c r="B189" s="3"/>
    </row>
    <row r="190" spans="1:2" ht="12.75">
      <c r="A190" s="4"/>
      <c r="B190" s="3"/>
    </row>
    <row r="191" spans="1:2" ht="12.75">
      <c r="A191" s="4"/>
      <c r="B191" s="3"/>
    </row>
    <row r="192" spans="1:2" ht="12.75">
      <c r="A192" s="4"/>
      <c r="B192" s="3"/>
    </row>
    <row r="193" spans="1:2" ht="12.75">
      <c r="A193" s="4"/>
      <c r="B193" s="3"/>
    </row>
    <row r="194" spans="1:2" ht="12.75">
      <c r="A194" s="4"/>
      <c r="B194" s="3"/>
    </row>
    <row r="195" spans="1:2" ht="12.75">
      <c r="A195" s="4"/>
      <c r="B195" s="3"/>
    </row>
    <row r="196" spans="1:2" ht="12.75">
      <c r="A196" s="4"/>
      <c r="B196" s="3"/>
    </row>
    <row r="197" spans="1:2" ht="12.75">
      <c r="A197" s="4"/>
      <c r="B197" s="3"/>
    </row>
    <row r="198" spans="1:2" ht="12.75">
      <c r="A198" s="4"/>
      <c r="B198" s="3"/>
    </row>
    <row r="199" spans="1:2" ht="12.75">
      <c r="A199" s="4"/>
      <c r="B199" s="3"/>
    </row>
    <row r="200" spans="1:2" ht="12.75">
      <c r="A200" s="4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4"/>
      <c r="B203" s="3"/>
    </row>
    <row r="204" spans="1:2" ht="12.75">
      <c r="A204" s="4"/>
      <c r="B204" s="3"/>
    </row>
    <row r="205" spans="1:2" ht="12.75">
      <c r="A205" s="4"/>
      <c r="B205" s="3"/>
    </row>
    <row r="206" spans="1:2" ht="12.75">
      <c r="A206" s="4"/>
      <c r="B206" s="3"/>
    </row>
    <row r="207" spans="1:2" ht="12.75">
      <c r="A207" s="4"/>
      <c r="B207" s="3"/>
    </row>
    <row r="208" spans="1:2" ht="12.75">
      <c r="A208" s="4"/>
      <c r="B208" s="3"/>
    </row>
    <row r="209" spans="1:2" ht="12.75">
      <c r="A209" s="4"/>
      <c r="B209" s="3"/>
    </row>
    <row r="210" spans="1:2" ht="12.75">
      <c r="A210" s="4"/>
      <c r="B210" s="3"/>
    </row>
    <row r="211" spans="1:2" ht="12.75">
      <c r="A211" s="4"/>
      <c r="B211" s="3"/>
    </row>
    <row r="212" spans="1:3" ht="12.75">
      <c r="A212" s="4"/>
      <c r="B212" s="3"/>
      <c r="C212" t="s">
        <v>8</v>
      </c>
    </row>
    <row r="213" spans="1:2" ht="12.75">
      <c r="A213" s="4"/>
      <c r="B213" s="3"/>
    </row>
    <row r="214" spans="1:2" ht="12.75">
      <c r="A214" s="4"/>
      <c r="B214" s="3"/>
    </row>
    <row r="215" spans="1:2" ht="12.75">
      <c r="A215" s="4"/>
      <c r="B215" s="3"/>
    </row>
    <row r="216" spans="1:2" ht="12.75">
      <c r="A216" s="4"/>
      <c r="B216" s="3"/>
    </row>
    <row r="217" spans="1:2" ht="12.75">
      <c r="A217" s="4"/>
      <c r="B217" s="3"/>
    </row>
    <row r="218" spans="1:2" ht="12.75">
      <c r="A218" s="4"/>
      <c r="B218" s="3"/>
    </row>
    <row r="219" spans="1:2" ht="12.75">
      <c r="A219" s="4"/>
      <c r="B219" s="3"/>
    </row>
    <row r="220" spans="1:2" ht="12.75">
      <c r="A220" s="4"/>
      <c r="B220" s="3"/>
    </row>
    <row r="221" spans="1:2" ht="12.75">
      <c r="A221" s="4"/>
      <c r="B221" s="3"/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2005-01-02T06:02:26Z</dcterms:modified>
  <cp:category/>
  <cp:version/>
  <cp:contentType/>
  <cp:contentStatus/>
</cp:coreProperties>
</file>