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212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<sst xmlns="http://schemas.openxmlformats.org/spreadsheetml/2006/main" count="28" uniqueCount="25">
  <si>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Thrust, LBF</t>
  </si>
  <si>
    <t>Raw data</t>
  </si>
  <si>
    <t>Sum</t>
  </si>
  <si>
    <t>Average</t>
  </si>
  <si>
    <t>Lbs-force</t>
  </si>
  <si>
    <t>Burn time:</t>
  </si>
  <si>
    <t>seconds</t>
  </si>
  <si>
    <t>Total Thrust:</t>
  </si>
  <si>
    <t>Lbf-seconds</t>
  </si>
  <si>
    <t>N-Seconds</t>
  </si>
  <si>
    <t>Propellant wt:</t>
  </si>
  <si>
    <t>Lbs</t>
  </si>
  <si>
    <t>grams</t>
  </si>
  <si>
    <t>ISP</t>
  </si>
  <si>
    <t>Kn</t>
  </si>
  <si>
    <t>PSI</t>
  </si>
  <si>
    <t>Propellant mass:</t>
  </si>
  <si>
    <t>Initial</t>
  </si>
  <si>
    <t>lbs</t>
  </si>
  <si>
    <t>Max</t>
  </si>
  <si>
    <t>Final</t>
  </si>
  <si>
    <t>Nozzle throat:</t>
  </si>
  <si>
    <t>inches</t>
  </si>
  <si>
    <t>Static test 7/11/04d, 54mm motor, catalyzed with 1 percent Fe2O3</t>
  </si>
  <si>
    <t>Kg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</si>
</sst>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54mm 3-grain, 1% Fe2O3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Sheet1!$B$9:$B$80</c:f>
              <c:numCache/>
            </c:numRef>
          </c:val>
          <c:smooth val="0"/>
        </c:ser>
        <c:axId val="48535670"/>
        <c:axId val="34167847"/>
      </c:lineChart>
      <c:catAx>
        <c:axId val="4853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Samples, 60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67847"/>
        <c:crosses val="autoZero"/>
        <c:auto val="1"/>
        <c:lblOffset val="100"/>
        <c:noMultiLvlLbl val="0"/>
      </c:catAx>
      <c:valAx>
        <c:axId val="3416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3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9525</xdr:rowOff>
    </xdr:from>
    <xdr:to>
      <xdr:col>12</xdr:col>
      <xdr:colOff>600075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838325" y="1143000"/>
        <a:ext cx="60769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C8">
      <selection activeCell="F34" sqref="F34"/>
    </sheetView>
  </sheetViews>
  <sheetFormatPr defaultColWidth="9.140625" defaultRowHeight="12.75"/>
  <sheetData>
    <row r="1" ht="12.75">
      <c r="A1" t="s">
        <v>23</v>
      </c>
    </row>
    <row r="2" spans="12:13" ht="12.75">
      <c r="L2" t="s">
        <v>14</v>
      </c>
      <c r="M2" t="s">
        <v>15</v>
      </c>
    </row>
    <row r="3" spans="6:13" ht="12.75">
      <c r="F3" t="s">
        <v>16</v>
      </c>
      <c r="H3">
        <v>543.2</v>
      </c>
      <c r="I3" t="s">
        <v>12</v>
      </c>
      <c r="K3" t="s">
        <v>17</v>
      </c>
      <c r="L3">
        <v>179</v>
      </c>
      <c r="M3">
        <v>500</v>
      </c>
    </row>
    <row r="4" spans="8:13" ht="12.75">
      <c r="H4" s="1">
        <f>H3/453.54</f>
        <v>1.197689288706619</v>
      </c>
      <c r="I4" t="s">
        <v>18</v>
      </c>
      <c r="K4" t="s">
        <v>19</v>
      </c>
      <c r="L4">
        <v>212</v>
      </c>
      <c r="M4">
        <v>650</v>
      </c>
    </row>
    <row r="5" spans="6:13" ht="12.75">
      <c r="F5" t="s">
        <v>21</v>
      </c>
      <c r="H5">
        <v>0.47</v>
      </c>
      <c r="I5" t="s">
        <v>22</v>
      </c>
      <c r="K5" t="s">
        <v>20</v>
      </c>
      <c r="L5">
        <v>192</v>
      </c>
      <c r="M5">
        <v>550</v>
      </c>
    </row>
    <row r="8" spans="1:2" ht="12.75">
      <c r="A8" t="s">
        <v>1</v>
      </c>
      <c r="B8" t="s">
        <v>0</v>
      </c>
    </row>
    <row r="9" spans="1:2" ht="12.75">
      <c r="A9" s="1">
        <v>-0.019531</v>
      </c>
      <c r="B9" s="2">
        <f aca="true" t="shared" si="0" ref="B9:B40">A9*100</f>
        <v>-1.9531</v>
      </c>
    </row>
    <row r="10" spans="1:2" ht="12.75">
      <c r="A10" s="1">
        <v>0.019531</v>
      </c>
      <c r="B10" s="2">
        <f t="shared" si="0"/>
        <v>1.9531</v>
      </c>
    </row>
    <row r="11" spans="1:2" ht="12.75">
      <c r="A11" s="1">
        <v>0.078125</v>
      </c>
      <c r="B11" s="2">
        <f t="shared" si="0"/>
        <v>7.8125</v>
      </c>
    </row>
    <row r="12" spans="1:2" ht="12.75">
      <c r="A12" s="1">
        <v>0.21484</v>
      </c>
      <c r="B12" s="2">
        <f t="shared" si="0"/>
        <v>21.484</v>
      </c>
    </row>
    <row r="13" spans="1:2" ht="12.75">
      <c r="A13" s="1">
        <v>0.44922</v>
      </c>
      <c r="B13" s="2">
        <f t="shared" si="0"/>
        <v>44.922000000000004</v>
      </c>
    </row>
    <row r="14" spans="1:2" ht="12.75">
      <c r="A14" s="1">
        <v>0.60547</v>
      </c>
      <c r="B14" s="2">
        <f t="shared" si="0"/>
        <v>60.547</v>
      </c>
    </row>
    <row r="15" spans="1:2" ht="12.75">
      <c r="A15" s="1">
        <v>0.72266</v>
      </c>
      <c r="B15" s="2">
        <f t="shared" si="0"/>
        <v>72.26599999999999</v>
      </c>
    </row>
    <row r="16" spans="1:2" ht="12.75">
      <c r="A16" s="1">
        <v>0.85938</v>
      </c>
      <c r="B16" s="2">
        <f t="shared" si="0"/>
        <v>85.938</v>
      </c>
    </row>
    <row r="17" spans="1:2" ht="12.75">
      <c r="A17" s="1">
        <v>0.95703</v>
      </c>
      <c r="B17" s="2">
        <f t="shared" si="0"/>
        <v>95.703</v>
      </c>
    </row>
    <row r="18" spans="1:2" ht="12.75">
      <c r="A18" s="1">
        <v>1.0352</v>
      </c>
      <c r="B18" s="2">
        <f t="shared" si="0"/>
        <v>103.52</v>
      </c>
    </row>
    <row r="19" spans="1:2" ht="12.75">
      <c r="A19" s="1">
        <v>1.0938</v>
      </c>
      <c r="B19" s="2">
        <f t="shared" si="0"/>
        <v>109.38000000000001</v>
      </c>
    </row>
    <row r="20" spans="1:2" ht="12.75">
      <c r="A20" s="1">
        <v>1.1523</v>
      </c>
      <c r="B20" s="2">
        <f t="shared" si="0"/>
        <v>115.23</v>
      </c>
    </row>
    <row r="21" spans="1:2" ht="12.75">
      <c r="A21" s="1">
        <v>1.1914</v>
      </c>
      <c r="B21" s="2">
        <f t="shared" si="0"/>
        <v>119.14</v>
      </c>
    </row>
    <row r="22" spans="1:2" ht="12.75">
      <c r="A22" s="1">
        <v>1.25</v>
      </c>
      <c r="B22" s="2">
        <f t="shared" si="0"/>
        <v>125</v>
      </c>
    </row>
    <row r="23" spans="1:2" ht="12.75">
      <c r="A23" s="1">
        <v>1.2891</v>
      </c>
      <c r="B23" s="2">
        <f t="shared" si="0"/>
        <v>128.91</v>
      </c>
    </row>
    <row r="24" spans="1:2" ht="12.75">
      <c r="A24" s="1">
        <v>1.3281</v>
      </c>
      <c r="B24" s="2">
        <f t="shared" si="0"/>
        <v>132.81</v>
      </c>
    </row>
    <row r="25" spans="1:2" ht="12.75">
      <c r="A25" s="1">
        <v>1.3672</v>
      </c>
      <c r="B25" s="2">
        <f t="shared" si="0"/>
        <v>136.72</v>
      </c>
    </row>
    <row r="26" spans="1:2" ht="12.75">
      <c r="A26" s="1">
        <v>1.4063</v>
      </c>
      <c r="B26" s="2">
        <f t="shared" si="0"/>
        <v>140.63000000000002</v>
      </c>
    </row>
    <row r="27" spans="1:2" ht="12.75">
      <c r="A27" s="1">
        <v>1.4453</v>
      </c>
      <c r="B27" s="2">
        <f t="shared" si="0"/>
        <v>144.53</v>
      </c>
    </row>
    <row r="28" spans="1:2" ht="12.75">
      <c r="A28" s="1">
        <v>1.4844</v>
      </c>
      <c r="B28" s="2">
        <f t="shared" si="0"/>
        <v>148.44</v>
      </c>
    </row>
    <row r="29" spans="1:2" ht="12.75">
      <c r="A29" s="1">
        <v>1.5039</v>
      </c>
      <c r="B29" s="2">
        <f t="shared" si="0"/>
        <v>150.39000000000001</v>
      </c>
    </row>
    <row r="30" spans="1:2" ht="12.75">
      <c r="A30" s="1">
        <v>1.5234</v>
      </c>
      <c r="B30" s="2">
        <f t="shared" si="0"/>
        <v>152.34</v>
      </c>
    </row>
    <row r="31" spans="1:2" ht="12.75">
      <c r="A31" s="1">
        <v>1.5625</v>
      </c>
      <c r="B31" s="2">
        <f t="shared" si="0"/>
        <v>156.25</v>
      </c>
    </row>
    <row r="32" spans="1:2" ht="12.75">
      <c r="A32" s="1">
        <v>1.582</v>
      </c>
      <c r="B32" s="2">
        <f t="shared" si="0"/>
        <v>158.20000000000002</v>
      </c>
    </row>
    <row r="33" spans="1:2" ht="12.75">
      <c r="A33" s="1">
        <v>1.6211</v>
      </c>
      <c r="B33" s="2">
        <f t="shared" si="0"/>
        <v>162.10999999999999</v>
      </c>
    </row>
    <row r="34" spans="1:5" ht="12.75">
      <c r="A34" s="1">
        <v>1.6406</v>
      </c>
      <c r="B34" s="2">
        <f t="shared" si="0"/>
        <v>164.06</v>
      </c>
      <c r="D34" t="s">
        <v>2</v>
      </c>
      <c r="E34" s="2">
        <f>SUM(B10:B79)</f>
        <v>9142.586499999998</v>
      </c>
    </row>
    <row r="35" spans="1:6" ht="12.75">
      <c r="A35" s="1">
        <v>1.6797</v>
      </c>
      <c r="B35" s="2">
        <f t="shared" si="0"/>
        <v>167.97</v>
      </c>
      <c r="D35" t="s">
        <v>3</v>
      </c>
      <c r="E35" s="2">
        <f>AVERAGE(B10:B79)</f>
        <v>130.60837857142855</v>
      </c>
      <c r="F35" t="s">
        <v>4</v>
      </c>
    </row>
    <row r="36" spans="1:6" ht="12.75">
      <c r="A36" s="1">
        <v>1.6992</v>
      </c>
      <c r="B36" s="2">
        <f t="shared" si="0"/>
        <v>169.92000000000002</v>
      </c>
      <c r="D36" t="s">
        <v>5</v>
      </c>
      <c r="E36" s="3">
        <v>1.15</v>
      </c>
      <c r="F36" t="s">
        <v>6</v>
      </c>
    </row>
    <row r="37" spans="1:6" ht="12.75">
      <c r="A37" s="1">
        <v>1.7188</v>
      </c>
      <c r="B37" s="2">
        <f t="shared" si="0"/>
        <v>171.88000000000002</v>
      </c>
      <c r="D37" t="s">
        <v>7</v>
      </c>
      <c r="E37" s="2">
        <f>E35*E36</f>
        <v>150.19963535714282</v>
      </c>
      <c r="F37" t="s">
        <v>8</v>
      </c>
    </row>
    <row r="38" spans="1:6" ht="12.75">
      <c r="A38" s="1">
        <v>1.7383</v>
      </c>
      <c r="B38" s="2">
        <f t="shared" si="0"/>
        <v>173.82999999999998</v>
      </c>
      <c r="D38" t="s">
        <v>7</v>
      </c>
      <c r="E38" s="2">
        <f>E37*4.448</f>
        <v>668.0879780685714</v>
      </c>
      <c r="F38" t="s">
        <v>9</v>
      </c>
    </row>
    <row r="39" spans="1:6" ht="12.75">
      <c r="A39" s="1">
        <v>1.7773</v>
      </c>
      <c r="B39" s="2">
        <f t="shared" si="0"/>
        <v>177.73000000000002</v>
      </c>
      <c r="D39" t="s">
        <v>10</v>
      </c>
      <c r="E39" s="3">
        <v>1.2</v>
      </c>
      <c r="F39" t="s">
        <v>11</v>
      </c>
    </row>
    <row r="40" spans="1:6" ht="12.75">
      <c r="A40" s="1">
        <v>1.7969</v>
      </c>
      <c r="B40" s="2">
        <f t="shared" si="0"/>
        <v>179.69</v>
      </c>
      <c r="D40" t="s">
        <v>10</v>
      </c>
      <c r="E40" s="3">
        <f>543.3/1000</f>
        <v>0.5433</v>
      </c>
      <c r="F40" t="s">
        <v>24</v>
      </c>
    </row>
    <row r="41" spans="1:6" ht="12.75">
      <c r="A41" s="1">
        <v>1.7969</v>
      </c>
      <c r="B41" s="2">
        <f aca="true" t="shared" si="1" ref="B41:B72">A41*100</f>
        <v>179.69</v>
      </c>
      <c r="D41" t="s">
        <v>13</v>
      </c>
      <c r="E41" s="3">
        <f>(E38/E40)/9.8</f>
        <v>125.47808330583157</v>
      </c>
      <c r="F41" t="s">
        <v>6</v>
      </c>
    </row>
    <row r="42" spans="1:2" ht="12.75">
      <c r="A42" s="1">
        <v>1.8164</v>
      </c>
      <c r="B42" s="2">
        <f t="shared" si="1"/>
        <v>181.64000000000001</v>
      </c>
    </row>
    <row r="43" spans="1:2" ht="12.75">
      <c r="A43" s="1">
        <v>1.8164</v>
      </c>
      <c r="B43" s="2">
        <f t="shared" si="1"/>
        <v>181.64000000000001</v>
      </c>
    </row>
    <row r="44" spans="1:2" ht="12.75">
      <c r="A44" s="1">
        <v>1.8359</v>
      </c>
      <c r="B44" s="2">
        <f t="shared" si="1"/>
        <v>183.59</v>
      </c>
    </row>
    <row r="45" spans="1:2" ht="12.75">
      <c r="A45" s="1">
        <v>1.8555</v>
      </c>
      <c r="B45" s="2">
        <f t="shared" si="1"/>
        <v>185.54999999999998</v>
      </c>
    </row>
    <row r="46" spans="1:2" ht="12.75">
      <c r="A46" s="1">
        <v>1.8555</v>
      </c>
      <c r="B46" s="2">
        <f t="shared" si="1"/>
        <v>185.54999999999998</v>
      </c>
    </row>
    <row r="47" spans="1:2" ht="12.75">
      <c r="A47" s="1">
        <v>1.875</v>
      </c>
      <c r="B47" s="2">
        <f t="shared" si="1"/>
        <v>187.5</v>
      </c>
    </row>
    <row r="48" spans="1:2" ht="12.75">
      <c r="A48" s="1">
        <v>1.875</v>
      </c>
      <c r="B48" s="2">
        <f t="shared" si="1"/>
        <v>187.5</v>
      </c>
    </row>
    <row r="49" spans="1:2" ht="12.75">
      <c r="A49" s="1">
        <v>1.8945</v>
      </c>
      <c r="B49" s="2">
        <f t="shared" si="1"/>
        <v>189.45000000000002</v>
      </c>
    </row>
    <row r="50" spans="1:2" ht="12.75">
      <c r="A50" s="1">
        <v>1.875</v>
      </c>
      <c r="B50" s="2">
        <f t="shared" si="1"/>
        <v>187.5</v>
      </c>
    </row>
    <row r="51" spans="1:2" ht="12.75">
      <c r="A51" s="1">
        <v>1.875</v>
      </c>
      <c r="B51" s="2">
        <f t="shared" si="1"/>
        <v>187.5</v>
      </c>
    </row>
    <row r="52" spans="1:2" ht="12.75">
      <c r="A52" s="1">
        <v>1.875</v>
      </c>
      <c r="B52" s="2">
        <f t="shared" si="1"/>
        <v>187.5</v>
      </c>
    </row>
    <row r="53" spans="1:2" ht="12.75">
      <c r="A53" s="1">
        <v>1.875</v>
      </c>
      <c r="B53" s="2">
        <f t="shared" si="1"/>
        <v>187.5</v>
      </c>
    </row>
    <row r="54" spans="1:2" ht="12.75">
      <c r="A54" s="1">
        <v>1.8555</v>
      </c>
      <c r="B54" s="2">
        <f t="shared" si="1"/>
        <v>185.54999999999998</v>
      </c>
    </row>
    <row r="55" spans="1:2" ht="12.75">
      <c r="A55" s="1">
        <v>1.8555</v>
      </c>
      <c r="B55" s="2">
        <f t="shared" si="1"/>
        <v>185.54999999999998</v>
      </c>
    </row>
    <row r="56" spans="1:2" ht="12.75">
      <c r="A56" s="1">
        <v>1.8359</v>
      </c>
      <c r="B56" s="2">
        <f t="shared" si="1"/>
        <v>183.59</v>
      </c>
    </row>
    <row r="57" spans="1:2" ht="12.75">
      <c r="A57" s="1">
        <v>1.8164</v>
      </c>
      <c r="B57" s="2">
        <f t="shared" si="1"/>
        <v>181.64000000000001</v>
      </c>
    </row>
    <row r="58" spans="1:2" ht="12.75">
      <c r="A58" s="1">
        <v>1.8164</v>
      </c>
      <c r="B58" s="2">
        <f t="shared" si="1"/>
        <v>181.64000000000001</v>
      </c>
    </row>
    <row r="59" spans="1:2" ht="12.75">
      <c r="A59" s="1">
        <v>1.7969</v>
      </c>
      <c r="B59" s="2">
        <f t="shared" si="1"/>
        <v>179.69</v>
      </c>
    </row>
    <row r="60" spans="1:2" ht="12.75">
      <c r="A60" s="1">
        <v>1.7578</v>
      </c>
      <c r="B60" s="2">
        <f t="shared" si="1"/>
        <v>175.78</v>
      </c>
    </row>
    <row r="61" spans="1:2" ht="12.75">
      <c r="A61" s="1">
        <v>1.7383</v>
      </c>
      <c r="B61" s="2">
        <f t="shared" si="1"/>
        <v>173.82999999999998</v>
      </c>
    </row>
    <row r="62" spans="1:2" ht="12.75">
      <c r="A62" s="1">
        <v>1.6992</v>
      </c>
      <c r="B62" s="2">
        <f t="shared" si="1"/>
        <v>169.92000000000002</v>
      </c>
    </row>
    <row r="63" spans="1:2" ht="12.75">
      <c r="A63" s="1">
        <v>1.6602</v>
      </c>
      <c r="B63" s="2">
        <f t="shared" si="1"/>
        <v>166.01999999999998</v>
      </c>
    </row>
    <row r="64" spans="1:2" ht="12.75">
      <c r="A64" s="1">
        <v>1.582</v>
      </c>
      <c r="B64" s="2">
        <f t="shared" si="1"/>
        <v>158.20000000000002</v>
      </c>
    </row>
    <row r="65" spans="1:2" ht="12.75">
      <c r="A65" s="1">
        <v>1.543</v>
      </c>
      <c r="B65" s="2">
        <f t="shared" si="1"/>
        <v>154.29999999999998</v>
      </c>
    </row>
    <row r="66" spans="1:2" ht="12.75">
      <c r="A66" s="1">
        <v>1.4648</v>
      </c>
      <c r="B66" s="2">
        <f t="shared" si="1"/>
        <v>146.48000000000002</v>
      </c>
    </row>
    <row r="67" spans="1:2" ht="12.75">
      <c r="A67" s="1">
        <v>1.3281</v>
      </c>
      <c r="B67" s="2">
        <f t="shared" si="1"/>
        <v>132.81</v>
      </c>
    </row>
    <row r="68" spans="1:2" ht="12.75">
      <c r="A68" s="1">
        <v>1.2109</v>
      </c>
      <c r="B68" s="2">
        <f t="shared" si="1"/>
        <v>121.09</v>
      </c>
    </row>
    <row r="69" spans="1:2" ht="12.75">
      <c r="A69" s="1">
        <v>1.0547</v>
      </c>
      <c r="B69" s="2">
        <f t="shared" si="1"/>
        <v>105.47</v>
      </c>
    </row>
    <row r="70" spans="1:2" ht="12.75">
      <c r="A70" s="1">
        <v>0.89844</v>
      </c>
      <c r="B70" s="2">
        <f t="shared" si="1"/>
        <v>89.84400000000001</v>
      </c>
    </row>
    <row r="71" spans="1:2" ht="12.75">
      <c r="A71" s="1">
        <v>0.74219</v>
      </c>
      <c r="B71" s="2">
        <f t="shared" si="1"/>
        <v>74.21900000000001</v>
      </c>
    </row>
    <row r="72" spans="1:2" ht="12.75">
      <c r="A72" s="1">
        <v>0.58594</v>
      </c>
      <c r="B72" s="2">
        <f t="shared" si="1"/>
        <v>58.594</v>
      </c>
    </row>
    <row r="73" spans="1:2" ht="12.75">
      <c r="A73" s="1">
        <v>0.42969</v>
      </c>
      <c r="B73" s="2">
        <f>A73*100</f>
        <v>42.969</v>
      </c>
    </row>
    <row r="74" spans="1:2" ht="12.75">
      <c r="A74" s="1">
        <v>0.3125</v>
      </c>
      <c r="B74" s="2">
        <f>A74*100</f>
        <v>31.25</v>
      </c>
    </row>
    <row r="75" spans="1:2" ht="12.75">
      <c r="A75" s="1">
        <v>0.23438</v>
      </c>
      <c r="B75" s="2">
        <f>A75*100</f>
        <v>23.438</v>
      </c>
    </row>
    <row r="76" spans="1:2" ht="12.75">
      <c r="A76" s="1">
        <v>0.15625</v>
      </c>
      <c r="B76" s="2">
        <f>A76*100</f>
        <v>15.625</v>
      </c>
    </row>
    <row r="77" spans="1:2" ht="12.75">
      <c r="A77" s="1">
        <v>0.078125</v>
      </c>
      <c r="B77" s="2">
        <f>A77*100</f>
        <v>7.8125</v>
      </c>
    </row>
    <row r="78" spans="1:2" ht="12.75">
      <c r="A78" s="1">
        <v>0.039063</v>
      </c>
      <c r="B78" s="2">
        <f>A78*100</f>
        <v>3.9063</v>
      </c>
    </row>
    <row r="79" spans="1:2" ht="12.75">
      <c r="A79" s="1">
        <v>0.019531</v>
      </c>
      <c r="B79" s="2">
        <f>A79*100</f>
        <v>1.9531</v>
      </c>
    </row>
    <row r="80" spans="1:2" ht="12.75">
      <c r="A80" s="1">
        <v>0</v>
      </c>
      <c r="B80" s="2">
        <f>A80*100</f>
        <v>0</v>
      </c>
    </row>
    <row r="84" spans="1:2" ht="12.75">
      <c r="A84" s="1"/>
      <c r="B8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2004-07-20T03:57:23Z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