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<sst xmlns="http://schemas.openxmlformats.org/spreadsheetml/2006/main" count="156" uniqueCount="97">
  <si>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</si>
  <si>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</si>
  <si>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</si>
  <si>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</si>
  <si>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</si>
  <si>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</si>
  <si>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</si>
  <si>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</si>
  <si>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</si>
  <si>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</si>
  <si>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</si>
  <si>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</si>
  <si>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</si>
  <si>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</si>
  <si>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</si>
  <si>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</si>
  <si>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</si>
  <si>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</si>
  <si>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</si>
  <si>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</si>
  <si>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</si>
  <si>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</si>
  <si>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</si>
  <si>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</si>
  <si>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</si>
  <si>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</si>
  <si>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</si>
  <si>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</si>
  <si>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</si>
  <si>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</si>
  <si>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</si>
  <si>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</si>
  <si>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</si>
  <si>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</si>
  <si>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</si>
  <si>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</si>
  <si>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</si>
  <si>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</si>
  <si>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</si>
  <si>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</si>
  <si>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</si>
  <si>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</si>
  <si>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</si>
  <si>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</si>
  <si>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</si>
  <si>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</si>
  <si>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</si>
  <si>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</si>
  <si>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</si>
  <si>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</si>
  <si>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</si>
  <si>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</si>
  <si>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</si>
  <si>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End</t>
  </si>
  <si>
    <t xml:space="preserve">Kg </t>
  </si>
  <si>
    <t xml:space="preserve">Weight </t>
  </si>
  <si>
    <t>psi*</t>
  </si>
  <si>
    <t>* as per Richard Nakka's table</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</si>
  <si>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</si>
  <si>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</si>
  <si>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</si>
  <si>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</si>
  <si>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</si>
  <si>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</si>
  <si>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</si>
  <si>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</si>
  <si>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</si>
  <si>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</si>
  <si>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</si>
  <si>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</si>
  <si>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</si>
  <si>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</si>
  <si>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</si>
  <si>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</si>
  <si>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</si>
  <si>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</si>
  <si>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</si>
  <si>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burn begins</t>
  </si>
  <si>
    <t>Ti delay</t>
  </si>
  <si>
    <t>seconds per linear inch at 1 atm.</t>
  </si>
  <si>
    <t>Fuse  paper ignitor with a few Ti flakes (Firefox -20 to 200 mesh)</t>
  </si>
  <si>
    <t xml:space="preserve">JY 38mm inhibitor tube, 14 linear inches </t>
  </si>
  <si>
    <t>using this value</t>
  </si>
  <si>
    <t>Data from Test Stand B, 500lbf load cell</t>
  </si>
  <si>
    <t>Tested on Load Cell  C 500lbf load cell</t>
  </si>
  <si>
    <t>9/5/05B</t>
  </si>
  <si>
    <t>Dr. Rocket 38/720 casing, two moonburner grains, 2.5 g Ti mill flakes placed at head end, loose.</t>
  </si>
  <si>
    <t>Grains plain rcandy, made on 5/6/05F, sealed in "tidy package" with Al foil tape over inhibitor tube, inside case liner, inside PVC tube.</t>
  </si>
  <si>
    <t xml:space="preserve">Propellant was hard and dry, even after a summer in Florida.  </t>
  </si>
  <si>
    <t xml:space="preserve">Tested on load cell B using INA 125 amp C, excitation set to 10v (switch 1) gain set at 47ohms resistor </t>
  </si>
  <si>
    <t>INA 125 amp C set at 10v excitation, 47 ohm gain</t>
  </si>
  <si>
    <t>Barbell weights applied to load cell 5hrs after test firing:</t>
  </si>
  <si>
    <t>Using INA125 amp C set at 10v excitation, 47ohm gain resistance</t>
  </si>
  <si>
    <t>4/24/05A&amp;B</t>
  </si>
  <si>
    <t>Two moonburner grains, cores aligned, taped with AL foil tape</t>
  </si>
  <si>
    <t>38/720 casing with 2 moonburner grains and loose Ti at head end.</t>
  </si>
  <si>
    <t>Pointy peak though to be Ti passing through nozzle, coincides with timing observed in video.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</si>
</sst>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Dr. Rocket 38/720 motor, 2 moonburner grains</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Data!$B$10:$B$532</c:f>
              <c:numCache>
                <c:ptCount val="523"/>
                <c:pt idx="0">
                  <c:v>-4.2317197000006634E-05</c:v>
                </c:pt>
                <c:pt idx="1">
                  <c:v>0.072673048409</c:v>
                </c:pt>
                <c:pt idx="2">
                  <c:v>0.10903073121199998</c:v>
                </c:pt>
                <c:pt idx="3">
                  <c:v>0.03631536560599999</c:v>
                </c:pt>
                <c:pt idx="4">
                  <c:v>0.03631536560599999</c:v>
                </c:pt>
                <c:pt idx="5">
                  <c:v>0.14538841401500002</c:v>
                </c:pt>
                <c:pt idx="6">
                  <c:v>0.10903073121199998</c:v>
                </c:pt>
                <c:pt idx="7">
                  <c:v>0.10903073121199998</c:v>
                </c:pt>
                <c:pt idx="8">
                  <c:v>0.072673048409</c:v>
                </c:pt>
                <c:pt idx="9">
                  <c:v>0.14538841401500002</c:v>
                </c:pt>
                <c:pt idx="10">
                  <c:v>0.29081020993999995</c:v>
                </c:pt>
                <c:pt idx="11">
                  <c:v>0.18174609681800002</c:v>
                </c:pt>
                <c:pt idx="12">
                  <c:v>0.29081020993999995</c:v>
                </c:pt>
                <c:pt idx="13">
                  <c:v>0.36354344612</c:v>
                </c:pt>
                <c:pt idx="14">
                  <c:v>0.54531696799</c:v>
                </c:pt>
                <c:pt idx="15">
                  <c:v>0.5816835860799999</c:v>
                </c:pt>
                <c:pt idx="16">
                  <c:v>0.76345710795</c:v>
                </c:pt>
                <c:pt idx="17">
                  <c:v>1.0179638659999999</c:v>
                </c:pt>
                <c:pt idx="18">
                  <c:v>1.3088372421399999</c:v>
                </c:pt>
                <c:pt idx="19">
                  <c:v>2.29049765625</c:v>
                </c:pt>
                <c:pt idx="20">
                  <c:v>2.8358777904399997</c:v>
                </c:pt>
                <c:pt idx="21">
                  <c:v>5.635422344699999</c:v>
                </c:pt>
                <c:pt idx="22">
                  <c:v>5.162745662399999</c:v>
                </c:pt>
                <c:pt idx="23">
                  <c:v>4.653732146299999</c:v>
                </c:pt>
                <c:pt idx="24">
                  <c:v>7.4897922401</c:v>
                </c:pt>
                <c:pt idx="25">
                  <c:v>11.8525950393</c:v>
                </c:pt>
                <c:pt idx="26">
                  <c:v>12.3252717216</c:v>
                </c:pt>
                <c:pt idx="27">
                  <c:v>14.652020456399999</c:v>
                </c:pt>
                <c:pt idx="28">
                  <c:v>18.4697707486</c:v>
                </c:pt>
                <c:pt idx="29">
                  <c:v>20.978501495299998</c:v>
                </c:pt>
                <c:pt idx="30">
                  <c:v>23.668916411</c:v>
                </c:pt>
                <c:pt idx="31">
                  <c:v>26.177647157699997</c:v>
                </c:pt>
                <c:pt idx="32">
                  <c:v>28.2137012221</c:v>
                </c:pt>
                <c:pt idx="33">
                  <c:v>30.429950240999997</c:v>
                </c:pt>
                <c:pt idx="34">
                  <c:v>32.541656402</c:v>
                </c:pt>
                <c:pt idx="35">
                  <c:v>34.141072775</c:v>
                </c:pt>
                <c:pt idx="36">
                  <c:v>35.776230295999994</c:v>
                </c:pt>
                <c:pt idx="37">
                  <c:v>37.083760627</c:v>
                </c:pt>
                <c:pt idx="38">
                  <c:v>38.319808662</c:v>
                </c:pt>
                <c:pt idx="39">
                  <c:v>39.33843138</c:v>
                </c:pt>
                <c:pt idx="40">
                  <c:v>40.28557180199999</c:v>
                </c:pt>
                <c:pt idx="41">
                  <c:v>41.012308478</c:v>
                </c:pt>
                <c:pt idx="42">
                  <c:v>41.664584428999994</c:v>
                </c:pt>
                <c:pt idx="43">
                  <c:v>42.173895787999996</c:v>
                </c:pt>
                <c:pt idx="44">
                  <c:v>42.757667872</c:v>
                </c:pt>
                <c:pt idx="45">
                  <c:v>43.15677735799999</c:v>
                </c:pt>
                <c:pt idx="46">
                  <c:v>43.70182986499999</c:v>
                </c:pt>
                <c:pt idx="47">
                  <c:v>43.919255182</c:v>
                </c:pt>
                <c:pt idx="48">
                  <c:v>44.029457055</c:v>
                </c:pt>
                <c:pt idx="49">
                  <c:v>44.464307688999995</c:v>
                </c:pt>
                <c:pt idx="50">
                  <c:v>44.791934879</c:v>
                </c:pt>
                <c:pt idx="51">
                  <c:v>45.012338625</c:v>
                </c:pt>
                <c:pt idx="52">
                  <c:v>45.119562069</c:v>
                </c:pt>
                <c:pt idx="53">
                  <c:v>45.301246238</c:v>
                </c:pt>
                <c:pt idx="54">
                  <c:v>45.411448111</c:v>
                </c:pt>
                <c:pt idx="55">
                  <c:v>45.700355724</c:v>
                </c:pt>
                <c:pt idx="56">
                  <c:v>45.59313228</c:v>
                </c:pt>
                <c:pt idx="57">
                  <c:v>45.81055759699999</c:v>
                </c:pt>
                <c:pt idx="58">
                  <c:v>45.956500618</c:v>
                </c:pt>
                <c:pt idx="59">
                  <c:v>45.956500618</c:v>
                </c:pt>
                <c:pt idx="60">
                  <c:v>46.066702491</c:v>
                </c:pt>
                <c:pt idx="61">
                  <c:v>46.066702491</c:v>
                </c:pt>
                <c:pt idx="62">
                  <c:v>46.10244363899999</c:v>
                </c:pt>
                <c:pt idx="63">
                  <c:v>46.173925935</c:v>
                </c:pt>
                <c:pt idx="64">
                  <c:v>46.209667083</c:v>
                </c:pt>
                <c:pt idx="65">
                  <c:v>46.284127807999994</c:v>
                </c:pt>
                <c:pt idx="66">
                  <c:v>46.24838666</c:v>
                </c:pt>
                <c:pt idx="67">
                  <c:v>46.209667083</c:v>
                </c:pt>
                <c:pt idx="68">
                  <c:v>46.284127807999994</c:v>
                </c:pt>
                <c:pt idx="69">
                  <c:v>46.355610104</c:v>
                </c:pt>
                <c:pt idx="70">
                  <c:v>46.57303542099999</c:v>
                </c:pt>
                <c:pt idx="71">
                  <c:v>46.718978442</c:v>
                </c:pt>
                <c:pt idx="72">
                  <c:v>46.75471958999999</c:v>
                </c:pt>
                <c:pt idx="73">
                  <c:v>46.975123335999996</c:v>
                </c:pt>
                <c:pt idx="74">
                  <c:v>47.08234678</c:v>
                </c:pt>
                <c:pt idx="75">
                  <c:v>47.08234678</c:v>
                </c:pt>
                <c:pt idx="76">
                  <c:v>47.08234678</c:v>
                </c:pt>
                <c:pt idx="77">
                  <c:v>47.409973969999996</c:v>
                </c:pt>
                <c:pt idx="78">
                  <c:v>47.264030949</c:v>
                </c:pt>
                <c:pt idx="79">
                  <c:v>47.374232822</c:v>
                </c:pt>
                <c:pt idx="80">
                  <c:v>47.409973969999996</c:v>
                </c:pt>
                <c:pt idx="81">
                  <c:v>47.520175843</c:v>
                </c:pt>
                <c:pt idx="82">
                  <c:v>47.591658138999996</c:v>
                </c:pt>
                <c:pt idx="83">
                  <c:v>47.591658138999996</c:v>
                </c:pt>
                <c:pt idx="84">
                  <c:v>47.555916991000004</c:v>
                </c:pt>
                <c:pt idx="85">
                  <c:v>47.73760116</c:v>
                </c:pt>
                <c:pt idx="86">
                  <c:v>47.84780303299999</c:v>
                </c:pt>
                <c:pt idx="87">
                  <c:v>47.919285329</c:v>
                </c:pt>
                <c:pt idx="88">
                  <c:v>47.955026477</c:v>
                </c:pt>
                <c:pt idx="89">
                  <c:v>47.955026477</c:v>
                </c:pt>
                <c:pt idx="90">
                  <c:v>48.06522835</c:v>
                </c:pt>
                <c:pt idx="91">
                  <c:v>48.02948720199999</c:v>
                </c:pt>
                <c:pt idx="92">
                  <c:v>48.06522835</c:v>
                </c:pt>
                <c:pt idx="93">
                  <c:v>48.282653667</c:v>
                </c:pt>
                <c:pt idx="94">
                  <c:v>48.428596688</c:v>
                </c:pt>
                <c:pt idx="95">
                  <c:v>48.39285553999999</c:v>
                </c:pt>
                <c:pt idx="96">
                  <c:v>48.39285553999999</c:v>
                </c:pt>
                <c:pt idx="97">
                  <c:v>48.574539709</c:v>
                </c:pt>
                <c:pt idx="98">
                  <c:v>48.574539709</c:v>
                </c:pt>
                <c:pt idx="99">
                  <c:v>48.538798561</c:v>
                </c:pt>
                <c:pt idx="100">
                  <c:v>48.610280857</c:v>
                </c:pt>
                <c:pt idx="101">
                  <c:v>48.574539709</c:v>
                </c:pt>
                <c:pt idx="102">
                  <c:v>48.574539709</c:v>
                </c:pt>
                <c:pt idx="103">
                  <c:v>48.610280857</c:v>
                </c:pt>
                <c:pt idx="104">
                  <c:v>48.574539709</c:v>
                </c:pt>
                <c:pt idx="105">
                  <c:v>48.538798561</c:v>
                </c:pt>
                <c:pt idx="106">
                  <c:v>48.574539709</c:v>
                </c:pt>
                <c:pt idx="107">
                  <c:v>48.538798561</c:v>
                </c:pt>
                <c:pt idx="108">
                  <c:v>48.500078984</c:v>
                </c:pt>
                <c:pt idx="109">
                  <c:v>48.574539709</c:v>
                </c:pt>
                <c:pt idx="110">
                  <c:v>48.646022005</c:v>
                </c:pt>
                <c:pt idx="111">
                  <c:v>48.646022005</c:v>
                </c:pt>
                <c:pt idx="112">
                  <c:v>48.500078984</c:v>
                </c:pt>
                <c:pt idx="113">
                  <c:v>48.681763153</c:v>
                </c:pt>
                <c:pt idx="114">
                  <c:v>48.646022005</c:v>
                </c:pt>
                <c:pt idx="115">
                  <c:v>48.574539709</c:v>
                </c:pt>
                <c:pt idx="116">
                  <c:v>48.574539709</c:v>
                </c:pt>
                <c:pt idx="117">
                  <c:v>48.646022005</c:v>
                </c:pt>
                <c:pt idx="118">
                  <c:v>48.646022005</c:v>
                </c:pt>
                <c:pt idx="119">
                  <c:v>48.827706174</c:v>
                </c:pt>
                <c:pt idx="120">
                  <c:v>48.97364919499999</c:v>
                </c:pt>
                <c:pt idx="121">
                  <c:v>49.083851067999994</c:v>
                </c:pt>
                <c:pt idx="122">
                  <c:v>48.937908047</c:v>
                </c:pt>
                <c:pt idx="123">
                  <c:v>48.791965026</c:v>
                </c:pt>
                <c:pt idx="124">
                  <c:v>48.610280857</c:v>
                </c:pt>
                <c:pt idx="125">
                  <c:v>48.574539709</c:v>
                </c:pt>
                <c:pt idx="126">
                  <c:v>48.500078984</c:v>
                </c:pt>
                <c:pt idx="127">
                  <c:v>48.500078984</c:v>
                </c:pt>
                <c:pt idx="128">
                  <c:v>48.428596688</c:v>
                </c:pt>
                <c:pt idx="129">
                  <c:v>48.500078984</c:v>
                </c:pt>
                <c:pt idx="130">
                  <c:v>48.574539709</c:v>
                </c:pt>
                <c:pt idx="131">
                  <c:v>48.574539709</c:v>
                </c:pt>
                <c:pt idx="132">
                  <c:v>48.756223878</c:v>
                </c:pt>
                <c:pt idx="133">
                  <c:v>49.265535236999995</c:v>
                </c:pt>
                <c:pt idx="134">
                  <c:v>49.810587743999996</c:v>
                </c:pt>
                <c:pt idx="135">
                  <c:v>50.86495161</c:v>
                </c:pt>
                <c:pt idx="136">
                  <c:v>52.02653892</c:v>
                </c:pt>
                <c:pt idx="137">
                  <c:v>51.701890159</c:v>
                </c:pt>
                <c:pt idx="138">
                  <c:v>52.136740793</c:v>
                </c:pt>
                <c:pt idx="139">
                  <c:v>51.082376927</c:v>
                </c:pt>
                <c:pt idx="140">
                  <c:v>50.028013060999996</c:v>
                </c:pt>
                <c:pt idx="141">
                  <c:v>49.593162426999996</c:v>
                </c:pt>
                <c:pt idx="142">
                  <c:v>49.083851067999994</c:v>
                </c:pt>
                <c:pt idx="143">
                  <c:v>48.902166899</c:v>
                </c:pt>
                <c:pt idx="144">
                  <c:v>48.827706174</c:v>
                </c:pt>
                <c:pt idx="145">
                  <c:v>49.009390343</c:v>
                </c:pt>
                <c:pt idx="146">
                  <c:v>49.04513149099999</c:v>
                </c:pt>
                <c:pt idx="147">
                  <c:v>48.72048273</c:v>
                </c:pt>
                <c:pt idx="148">
                  <c:v>48.500078984</c:v>
                </c:pt>
                <c:pt idx="149">
                  <c:v>48.282653667</c:v>
                </c:pt>
                <c:pt idx="150">
                  <c:v>48.282653667</c:v>
                </c:pt>
                <c:pt idx="151">
                  <c:v>48.136710646</c:v>
                </c:pt>
                <c:pt idx="152">
                  <c:v>48.06522835</c:v>
                </c:pt>
                <c:pt idx="153">
                  <c:v>47.990767625</c:v>
                </c:pt>
                <c:pt idx="154">
                  <c:v>47.955026477</c:v>
                </c:pt>
                <c:pt idx="155">
                  <c:v>47.84780303299999</c:v>
                </c:pt>
                <c:pt idx="156">
                  <c:v>47.773342308</c:v>
                </c:pt>
                <c:pt idx="157">
                  <c:v>47.73760116</c:v>
                </c:pt>
                <c:pt idx="158">
                  <c:v>47.84780303299999</c:v>
                </c:pt>
                <c:pt idx="159">
                  <c:v>47.84780303299999</c:v>
                </c:pt>
                <c:pt idx="160">
                  <c:v>47.666118864</c:v>
                </c:pt>
                <c:pt idx="161">
                  <c:v>47.773342308</c:v>
                </c:pt>
                <c:pt idx="162">
                  <c:v>48.175430223</c:v>
                </c:pt>
                <c:pt idx="163">
                  <c:v>47.919285329</c:v>
                </c:pt>
                <c:pt idx="164">
                  <c:v>47.666118864</c:v>
                </c:pt>
                <c:pt idx="165">
                  <c:v>47.591658138999996</c:v>
                </c:pt>
                <c:pt idx="166">
                  <c:v>47.264030949</c:v>
                </c:pt>
                <c:pt idx="167">
                  <c:v>46.829180314999995</c:v>
                </c:pt>
                <c:pt idx="168">
                  <c:v>46.793439166999995</c:v>
                </c:pt>
                <c:pt idx="169">
                  <c:v>46.793439166999995</c:v>
                </c:pt>
                <c:pt idx="170">
                  <c:v>46.936403758999994</c:v>
                </c:pt>
                <c:pt idx="171">
                  <c:v>46.501553125</c:v>
                </c:pt>
                <c:pt idx="172">
                  <c:v>46.57303542099999</c:v>
                </c:pt>
                <c:pt idx="173">
                  <c:v>46.75471958999999</c:v>
                </c:pt>
                <c:pt idx="174">
                  <c:v>46.864921462999995</c:v>
                </c:pt>
                <c:pt idx="175">
                  <c:v>47.409973969999996</c:v>
                </c:pt>
                <c:pt idx="176">
                  <c:v>46.975123335999996</c:v>
                </c:pt>
                <c:pt idx="177">
                  <c:v>46.138184787</c:v>
                </c:pt>
                <c:pt idx="178">
                  <c:v>45.882039893</c:v>
                </c:pt>
                <c:pt idx="179">
                  <c:v>45.55739113199999</c:v>
                </c:pt>
                <c:pt idx="180">
                  <c:v>45.301246238</c:v>
                </c:pt>
                <c:pt idx="181">
                  <c:v>45.375706963</c:v>
                </c:pt>
                <c:pt idx="182">
                  <c:v>45.336987386</c:v>
                </c:pt>
                <c:pt idx="183">
                  <c:v>45.048079773</c:v>
                </c:pt>
                <c:pt idx="184">
                  <c:v>44.866395604</c:v>
                </c:pt>
                <c:pt idx="185">
                  <c:v>44.720452583</c:v>
                </c:pt>
                <c:pt idx="186">
                  <c:v>44.61025071</c:v>
                </c:pt>
                <c:pt idx="187">
                  <c:v>44.282623519999994</c:v>
                </c:pt>
                <c:pt idx="188">
                  <c:v>44.100939350999994</c:v>
                </c:pt>
                <c:pt idx="189">
                  <c:v>43.812031737999995</c:v>
                </c:pt>
                <c:pt idx="190">
                  <c:v>43.666088717</c:v>
                </c:pt>
                <c:pt idx="191">
                  <c:v>43.374202675</c:v>
                </c:pt>
                <c:pt idx="192">
                  <c:v>43.33846152699999</c:v>
                </c:pt>
                <c:pt idx="193">
                  <c:v>43.15677735799999</c:v>
                </c:pt>
                <c:pt idx="194">
                  <c:v>43.085295062</c:v>
                </c:pt>
                <c:pt idx="195">
                  <c:v>42.79340902</c:v>
                </c:pt>
                <c:pt idx="196">
                  <c:v>42.501522978</c:v>
                </c:pt>
                <c:pt idx="197">
                  <c:v>42.575983703</c:v>
                </c:pt>
                <c:pt idx="198">
                  <c:v>42.394299534</c:v>
                </c:pt>
                <c:pt idx="199">
                  <c:v>42.173895787999996</c:v>
                </c:pt>
                <c:pt idx="200">
                  <c:v>42.030931196</c:v>
                </c:pt>
                <c:pt idx="201">
                  <c:v>41.992211618999995</c:v>
                </c:pt>
                <c:pt idx="202">
                  <c:v>41.884988175</c:v>
                </c:pt>
                <c:pt idx="203">
                  <c:v>41.557360985</c:v>
                </c:pt>
                <c:pt idx="204">
                  <c:v>41.265474943</c:v>
                </c:pt>
                <c:pt idx="205">
                  <c:v>41.193992647</c:v>
                </c:pt>
                <c:pt idx="206">
                  <c:v>41.158251498999995</c:v>
                </c:pt>
                <c:pt idx="207">
                  <c:v>40.791904732</c:v>
                </c:pt>
                <c:pt idx="208">
                  <c:v>40.64894014</c:v>
                </c:pt>
                <c:pt idx="209">
                  <c:v>40.64894014</c:v>
                </c:pt>
                <c:pt idx="210">
                  <c:v>40.538738267</c:v>
                </c:pt>
                <c:pt idx="211">
                  <c:v>40.28557180199999</c:v>
                </c:pt>
                <c:pt idx="212">
                  <c:v>39.99368576</c:v>
                </c:pt>
                <c:pt idx="213">
                  <c:v>39.92220346399999</c:v>
                </c:pt>
                <c:pt idx="214">
                  <c:v>39.737540865999996</c:v>
                </c:pt>
                <c:pt idx="215">
                  <c:v>39.630317422</c:v>
                </c:pt>
                <c:pt idx="216">
                  <c:v>39.302690231999996</c:v>
                </c:pt>
                <c:pt idx="217">
                  <c:v>39.192488358999995</c:v>
                </c:pt>
                <c:pt idx="218">
                  <c:v>38.939321893999995</c:v>
                </c:pt>
                <c:pt idx="219">
                  <c:v>38.793378873</c:v>
                </c:pt>
                <c:pt idx="220">
                  <c:v>38.721896576999995</c:v>
                </c:pt>
                <c:pt idx="221">
                  <c:v>38.319808662</c:v>
                </c:pt>
                <c:pt idx="222">
                  <c:v>38.248326366</c:v>
                </c:pt>
                <c:pt idx="223">
                  <c:v>38.212585218</c:v>
                </c:pt>
                <c:pt idx="224">
                  <c:v>37.920699176</c:v>
                </c:pt>
                <c:pt idx="225">
                  <c:v>37.956440324</c:v>
                </c:pt>
                <c:pt idx="226">
                  <c:v>37.70327385899999</c:v>
                </c:pt>
                <c:pt idx="227">
                  <c:v>37.593071986</c:v>
                </c:pt>
                <c:pt idx="228">
                  <c:v>37.229703648</c:v>
                </c:pt>
                <c:pt idx="229">
                  <c:v>37.1939625</c:v>
                </c:pt>
                <c:pt idx="230">
                  <c:v>37.229703648</c:v>
                </c:pt>
                <c:pt idx="231">
                  <c:v>37.083760627</c:v>
                </c:pt>
                <c:pt idx="232">
                  <c:v>36.902076457999996</c:v>
                </c:pt>
                <c:pt idx="233">
                  <c:v>36.830594162</c:v>
                </c:pt>
                <c:pt idx="234">
                  <c:v>36.538708119999995</c:v>
                </c:pt>
                <c:pt idx="235">
                  <c:v>36.574449268</c:v>
                </c:pt>
                <c:pt idx="236">
                  <c:v>36.392765099</c:v>
                </c:pt>
                <c:pt idx="237">
                  <c:v>36.103857485999995</c:v>
                </c:pt>
                <c:pt idx="238">
                  <c:v>35.922173317</c:v>
                </c:pt>
                <c:pt idx="239">
                  <c:v>35.957914464999995</c:v>
                </c:pt>
                <c:pt idx="240">
                  <c:v>35.630287275</c:v>
                </c:pt>
                <c:pt idx="241">
                  <c:v>35.666028423</c:v>
                </c:pt>
                <c:pt idx="242">
                  <c:v>35.520085402</c:v>
                </c:pt>
                <c:pt idx="243">
                  <c:v>35.448603106</c:v>
                </c:pt>
                <c:pt idx="244">
                  <c:v>35.302660085</c:v>
                </c:pt>
                <c:pt idx="245">
                  <c:v>35.12097591599999</c:v>
                </c:pt>
                <c:pt idx="246">
                  <c:v>35.013752472</c:v>
                </c:pt>
                <c:pt idx="247">
                  <c:v>34.867809451</c:v>
                </c:pt>
                <c:pt idx="248">
                  <c:v>34.686125282</c:v>
                </c:pt>
                <c:pt idx="249">
                  <c:v>34.650384134</c:v>
                </c:pt>
                <c:pt idx="250">
                  <c:v>34.465721536000004</c:v>
                </c:pt>
                <c:pt idx="251">
                  <c:v>34.322756944</c:v>
                </c:pt>
                <c:pt idx="252">
                  <c:v>33.959388606</c:v>
                </c:pt>
                <c:pt idx="253">
                  <c:v>33.884927880999996</c:v>
                </c:pt>
                <c:pt idx="254">
                  <c:v>33.631761416</c:v>
                </c:pt>
                <c:pt idx="255">
                  <c:v>33.450077247</c:v>
                </c:pt>
                <c:pt idx="256">
                  <c:v>33.41135767</c:v>
                </c:pt>
                <c:pt idx="257">
                  <c:v>33.229673501</c:v>
                </c:pt>
                <c:pt idx="258">
                  <c:v>33.229673501</c:v>
                </c:pt>
                <c:pt idx="259">
                  <c:v>32.90502474</c:v>
                </c:pt>
                <c:pt idx="260">
                  <c:v>32.83056401499999</c:v>
                </c:pt>
                <c:pt idx="261">
                  <c:v>32.64887984599999</c:v>
                </c:pt>
                <c:pt idx="262">
                  <c:v>32.64887984599999</c:v>
                </c:pt>
                <c:pt idx="263">
                  <c:v>32.356993804</c:v>
                </c:pt>
                <c:pt idx="264">
                  <c:v>32.139568487</c:v>
                </c:pt>
                <c:pt idx="265">
                  <c:v>32.068086191</c:v>
                </c:pt>
                <c:pt idx="266">
                  <c:v>31.92214317</c:v>
                </c:pt>
                <c:pt idx="267">
                  <c:v>31.630257127999997</c:v>
                </c:pt>
                <c:pt idx="268">
                  <c:v>31.523033684</c:v>
                </c:pt>
                <c:pt idx="269">
                  <c:v>31.484314107</c:v>
                </c:pt>
                <c:pt idx="270">
                  <c:v>31.448572958999996</c:v>
                </c:pt>
                <c:pt idx="271">
                  <c:v>31.159665346</c:v>
                </c:pt>
                <c:pt idx="272">
                  <c:v>30.9392616</c:v>
                </c:pt>
                <c:pt idx="273">
                  <c:v>30.9392616</c:v>
                </c:pt>
                <c:pt idx="274">
                  <c:v>30.796297007999996</c:v>
                </c:pt>
                <c:pt idx="275">
                  <c:v>30.429950240999997</c:v>
                </c:pt>
                <c:pt idx="276">
                  <c:v>30.322726797</c:v>
                </c:pt>
                <c:pt idx="277">
                  <c:v>30.212524924</c:v>
                </c:pt>
                <c:pt idx="278">
                  <c:v>30.066581902999996</c:v>
                </c:pt>
                <c:pt idx="279">
                  <c:v>29.777674289999997</c:v>
                </c:pt>
                <c:pt idx="280">
                  <c:v>29.740741770399996</c:v>
                </c:pt>
                <c:pt idx="281">
                  <c:v>29.704404936599996</c:v>
                </c:pt>
                <c:pt idx="282">
                  <c:v>29.5950965923</c:v>
                </c:pt>
                <c:pt idx="283">
                  <c:v>29.2680650881</c:v>
                </c:pt>
                <c:pt idx="284">
                  <c:v>29.013409408599998</c:v>
                </c:pt>
                <c:pt idx="285">
                  <c:v>28.977072574799998</c:v>
                </c:pt>
                <c:pt idx="286">
                  <c:v>28.831725239599997</c:v>
                </c:pt>
                <c:pt idx="287">
                  <c:v>28.722714738199997</c:v>
                </c:pt>
                <c:pt idx="288">
                  <c:v>28.4317222249</c:v>
                </c:pt>
                <c:pt idx="289">
                  <c:v>28.2863748897</c:v>
                </c:pt>
                <c:pt idx="290">
                  <c:v>28.2137012221</c:v>
                </c:pt>
                <c:pt idx="291">
                  <c:v>27.9953823764</c:v>
                </c:pt>
                <c:pt idx="292">
                  <c:v>27.886371875</c:v>
                </c:pt>
                <c:pt idx="293">
                  <c:v>27.741024539799998</c:v>
                </c:pt>
                <c:pt idx="294">
                  <c:v>27.450032026499997</c:v>
                </c:pt>
                <c:pt idx="295">
                  <c:v>27.232011023699997</c:v>
                </c:pt>
                <c:pt idx="296">
                  <c:v>27.123000522299996</c:v>
                </c:pt>
                <c:pt idx="297">
                  <c:v>26.8683448428</c:v>
                </c:pt>
                <c:pt idx="298">
                  <c:v>26.7956711752</c:v>
                </c:pt>
                <c:pt idx="299">
                  <c:v>26.504678661899998</c:v>
                </c:pt>
                <c:pt idx="300">
                  <c:v>26.432004994299998</c:v>
                </c:pt>
                <c:pt idx="301">
                  <c:v>26.359331326699998</c:v>
                </c:pt>
                <c:pt idx="302">
                  <c:v>26.0683388134</c:v>
                </c:pt>
                <c:pt idx="303">
                  <c:v>25.9229914782</c:v>
                </c:pt>
                <c:pt idx="304">
                  <c:v>25.7049704754</c:v>
                </c:pt>
                <c:pt idx="305">
                  <c:v>25.6686336416</c:v>
                </c:pt>
                <c:pt idx="306">
                  <c:v>25.4139779621</c:v>
                </c:pt>
                <c:pt idx="307">
                  <c:v>25.3049674607</c:v>
                </c:pt>
                <c:pt idx="308">
                  <c:v>25.050609624099998</c:v>
                </c:pt>
                <c:pt idx="309">
                  <c:v>24.904964446</c:v>
                </c:pt>
                <c:pt idx="310">
                  <c:v>24.7596171108</c:v>
                </c:pt>
                <c:pt idx="311">
                  <c:v>24.5779329418</c:v>
                </c:pt>
                <c:pt idx="312">
                  <c:v>24.3959509299</c:v>
                </c:pt>
                <c:pt idx="313">
                  <c:v>24.3959509299</c:v>
                </c:pt>
                <c:pt idx="314">
                  <c:v>24.2869404285</c:v>
                </c:pt>
                <c:pt idx="315">
                  <c:v>24.0689194257</c:v>
                </c:pt>
                <c:pt idx="316">
                  <c:v>23.9596110814</c:v>
                </c:pt>
                <c:pt idx="317">
                  <c:v>23.7052532448</c:v>
                </c:pt>
                <c:pt idx="318">
                  <c:v>23.6325795772</c:v>
                </c:pt>
                <c:pt idx="319">
                  <c:v>23.5599059096</c:v>
                </c:pt>
                <c:pt idx="320">
                  <c:v>23.2325765625</c:v>
                </c:pt>
                <c:pt idx="321">
                  <c:v>23.0872292273</c:v>
                </c:pt>
                <c:pt idx="322">
                  <c:v>23.0508923935</c:v>
                </c:pt>
                <c:pt idx="323">
                  <c:v>22.6872262126</c:v>
                </c:pt>
                <c:pt idx="324">
                  <c:v>22.5418788774</c:v>
                </c:pt>
                <c:pt idx="325">
                  <c:v>22.396233699299998</c:v>
                </c:pt>
                <c:pt idx="326">
                  <c:v>22.287223197899998</c:v>
                </c:pt>
                <c:pt idx="327">
                  <c:v>22.105539028899997</c:v>
                </c:pt>
                <c:pt idx="328">
                  <c:v>21.887220183199997</c:v>
                </c:pt>
                <c:pt idx="329">
                  <c:v>21.632862346599996</c:v>
                </c:pt>
                <c:pt idx="330">
                  <c:v>21.4511781776</c:v>
                </c:pt>
                <c:pt idx="331">
                  <c:v>21.2691961657</c:v>
                </c:pt>
                <c:pt idx="332">
                  <c:v>21.087511996699998</c:v>
                </c:pt>
                <c:pt idx="333">
                  <c:v>20.978501495299998</c:v>
                </c:pt>
                <c:pt idx="334">
                  <c:v>20.942164661499998</c:v>
                </c:pt>
                <c:pt idx="335">
                  <c:v>20.760182649599997</c:v>
                </c:pt>
                <c:pt idx="336">
                  <c:v>20.505824812999997</c:v>
                </c:pt>
                <c:pt idx="337">
                  <c:v>20.3601796349</c:v>
                </c:pt>
                <c:pt idx="338">
                  <c:v>20.0694849645</c:v>
                </c:pt>
                <c:pt idx="339">
                  <c:v>19.778492451199998</c:v>
                </c:pt>
                <c:pt idx="340">
                  <c:v>19.524134614599998</c:v>
                </c:pt>
                <c:pt idx="341">
                  <c:v>19.487797780799998</c:v>
                </c:pt>
                <c:pt idx="342">
                  <c:v>19.3058157689</c:v>
                </c:pt>
                <c:pt idx="343">
                  <c:v>19.0514579323</c:v>
                </c:pt>
                <c:pt idx="344">
                  <c:v>18.869773763299996</c:v>
                </c:pt>
                <c:pt idx="345">
                  <c:v>18.760465419</c:v>
                </c:pt>
                <c:pt idx="346">
                  <c:v>18.6514549176</c:v>
                </c:pt>
                <c:pt idx="347">
                  <c:v>18.6151180838</c:v>
                </c:pt>
                <c:pt idx="348">
                  <c:v>18.397097081</c:v>
                </c:pt>
                <c:pt idx="349">
                  <c:v>18.324423413399998</c:v>
                </c:pt>
                <c:pt idx="350">
                  <c:v>18.215115069099998</c:v>
                </c:pt>
                <c:pt idx="351">
                  <c:v>17.997094066299997</c:v>
                </c:pt>
                <c:pt idx="352">
                  <c:v>17.706101553</c:v>
                </c:pt>
                <c:pt idx="353">
                  <c:v>17.5970910516</c:v>
                </c:pt>
                <c:pt idx="354">
                  <c:v>17.4517437164</c:v>
                </c:pt>
                <c:pt idx="355">
                  <c:v>17.3063963812</c:v>
                </c:pt>
                <c:pt idx="356">
                  <c:v>17.1244143693</c:v>
                </c:pt>
                <c:pt idx="357">
                  <c:v>16.979067034099998</c:v>
                </c:pt>
                <c:pt idx="358">
                  <c:v>16.906393366499998</c:v>
                </c:pt>
                <c:pt idx="359">
                  <c:v>16.6880745208</c:v>
                </c:pt>
                <c:pt idx="360">
                  <c:v>16.3973798504</c:v>
                </c:pt>
                <c:pt idx="361">
                  <c:v>16.3247061828</c:v>
                </c:pt>
                <c:pt idx="362">
                  <c:v>16.2520325152</c:v>
                </c:pt>
                <c:pt idx="363">
                  <c:v>15.997376835699999</c:v>
                </c:pt>
                <c:pt idx="364">
                  <c:v>15.888366334299999</c:v>
                </c:pt>
                <c:pt idx="365">
                  <c:v>15.7063843224</c:v>
                </c:pt>
                <c:pt idx="366">
                  <c:v>15.597373821</c:v>
                </c:pt>
                <c:pt idx="367">
                  <c:v>15.343015984400001</c:v>
                </c:pt>
                <c:pt idx="368">
                  <c:v>15.234005483</c:v>
                </c:pt>
                <c:pt idx="369">
                  <c:v>15.088360304899998</c:v>
                </c:pt>
                <c:pt idx="370">
                  <c:v>15.015686637299998</c:v>
                </c:pt>
                <c:pt idx="371">
                  <c:v>14.7613288007</c:v>
                </c:pt>
                <c:pt idx="372">
                  <c:v>14.579346788799999</c:v>
                </c:pt>
                <c:pt idx="373">
                  <c:v>14.470336287399999</c:v>
                </c:pt>
                <c:pt idx="374">
                  <c:v>14.252315284599998</c:v>
                </c:pt>
                <c:pt idx="375">
                  <c:v>14.0339964389</c:v>
                </c:pt>
                <c:pt idx="376">
                  <c:v>13.852312269899999</c:v>
                </c:pt>
                <c:pt idx="377">
                  <c:v>13.888649103699999</c:v>
                </c:pt>
                <c:pt idx="378">
                  <c:v>13.670628100899998</c:v>
                </c:pt>
                <c:pt idx="379">
                  <c:v>13.4523092552</c:v>
                </c:pt>
                <c:pt idx="380">
                  <c:v>13.234288252399999</c:v>
                </c:pt>
                <c:pt idx="381">
                  <c:v>13.124979908099998</c:v>
                </c:pt>
                <c:pt idx="382">
                  <c:v>13.088643074299998</c:v>
                </c:pt>
                <c:pt idx="383">
                  <c:v>12.7616115701</c:v>
                </c:pt>
                <c:pt idx="384">
                  <c:v>12.615966391999999</c:v>
                </c:pt>
                <c:pt idx="385">
                  <c:v>12.579629558199999</c:v>
                </c:pt>
                <c:pt idx="386">
                  <c:v>12.3252717216</c:v>
                </c:pt>
                <c:pt idx="387">
                  <c:v>12.1069528759</c:v>
                </c:pt>
                <c:pt idx="388">
                  <c:v>11.7799213717</c:v>
                </c:pt>
                <c:pt idx="389">
                  <c:v>11.707247704099998</c:v>
                </c:pt>
                <c:pt idx="390">
                  <c:v>11.634574036499998</c:v>
                </c:pt>
                <c:pt idx="391">
                  <c:v>11.416255190799998</c:v>
                </c:pt>
                <c:pt idx="392">
                  <c:v>11.198234187999999</c:v>
                </c:pt>
                <c:pt idx="393">
                  <c:v>11.016252176099998</c:v>
                </c:pt>
                <c:pt idx="394">
                  <c:v>10.870904840899998</c:v>
                </c:pt>
                <c:pt idx="395">
                  <c:v>10.6165470043</c:v>
                </c:pt>
                <c:pt idx="396">
                  <c:v>10.361891324799998</c:v>
                </c:pt>
                <c:pt idx="397">
                  <c:v>10.180207155799998</c:v>
                </c:pt>
                <c:pt idx="398">
                  <c:v>10.0711966544</c:v>
                </c:pt>
                <c:pt idx="399">
                  <c:v>9.816540974899999</c:v>
                </c:pt>
                <c:pt idx="400">
                  <c:v>9.634856805899998</c:v>
                </c:pt>
                <c:pt idx="401">
                  <c:v>9.5621831383</c:v>
                </c:pt>
                <c:pt idx="402">
                  <c:v>9.4892116278</c:v>
                </c:pt>
                <c:pt idx="403">
                  <c:v>9.271190625</c:v>
                </c:pt>
                <c:pt idx="404">
                  <c:v>9.125843289799999</c:v>
                </c:pt>
                <c:pt idx="405">
                  <c:v>9.053169622199999</c:v>
                </c:pt>
                <c:pt idx="406">
                  <c:v>8.9438612779</c:v>
                </c:pt>
                <c:pt idx="407">
                  <c:v>8.6168297737</c:v>
                </c:pt>
                <c:pt idx="408">
                  <c:v>8.471184595599999</c:v>
                </c:pt>
                <c:pt idx="409">
                  <c:v>8.2895004266</c:v>
                </c:pt>
                <c:pt idx="410">
                  <c:v>8.03514259</c:v>
                </c:pt>
                <c:pt idx="411">
                  <c:v>7.8894974119</c:v>
                </c:pt>
                <c:pt idx="412">
                  <c:v>7.671476409099999</c:v>
                </c:pt>
                <c:pt idx="413">
                  <c:v>7.5988027415</c:v>
                </c:pt>
                <c:pt idx="414">
                  <c:v>7.5261290739</c:v>
                </c:pt>
                <c:pt idx="415">
                  <c:v>7.307810228199999</c:v>
                </c:pt>
                <c:pt idx="416">
                  <c:v>7.126126059199999</c:v>
                </c:pt>
                <c:pt idx="417">
                  <c:v>7.0171155577999995</c:v>
                </c:pt>
                <c:pt idx="418">
                  <c:v>6.980778723999999</c:v>
                </c:pt>
                <c:pt idx="419">
                  <c:v>6.7624598783</c:v>
                </c:pt>
                <c:pt idx="420">
                  <c:v>6.544438875499999</c:v>
                </c:pt>
                <c:pt idx="421">
                  <c:v>6.4717652079</c:v>
                </c:pt>
                <c:pt idx="422">
                  <c:v>6.289783195999999</c:v>
                </c:pt>
                <c:pt idx="423">
                  <c:v>6.108099027</c:v>
                </c:pt>
                <c:pt idx="424">
                  <c:v>5.8534433475</c:v>
                </c:pt>
                <c:pt idx="425">
                  <c:v>5.8897801813</c:v>
                </c:pt>
                <c:pt idx="426">
                  <c:v>5.7444328461</c:v>
                </c:pt>
                <c:pt idx="427">
                  <c:v>5.562748677099999</c:v>
                </c:pt>
                <c:pt idx="428">
                  <c:v>5.380766665199999</c:v>
                </c:pt>
                <c:pt idx="429">
                  <c:v>5.308092997599999</c:v>
                </c:pt>
                <c:pt idx="430">
                  <c:v>5.162745662399999</c:v>
                </c:pt>
                <c:pt idx="431">
                  <c:v>5.090071994799999</c:v>
                </c:pt>
                <c:pt idx="432">
                  <c:v>4.835416315299999</c:v>
                </c:pt>
                <c:pt idx="433">
                  <c:v>4.944724659599999</c:v>
                </c:pt>
                <c:pt idx="434">
                  <c:v>4.799079481499999</c:v>
                </c:pt>
                <c:pt idx="435">
                  <c:v>4.653732146299999</c:v>
                </c:pt>
                <c:pt idx="436">
                  <c:v>4.4720479773</c:v>
                </c:pt>
                <c:pt idx="437">
                  <c:v>4.3630374759</c:v>
                </c:pt>
                <c:pt idx="438">
                  <c:v>4.326402799199999</c:v>
                </c:pt>
                <c:pt idx="439">
                  <c:v>4.1447186302</c:v>
                </c:pt>
                <c:pt idx="440">
                  <c:v>3.999371295</c:v>
                </c:pt>
                <c:pt idx="441">
                  <c:v>3.8903607936</c:v>
                </c:pt>
                <c:pt idx="442">
                  <c:v>3.7810524493</c:v>
                </c:pt>
                <c:pt idx="443">
                  <c:v>3.5993682803</c:v>
                </c:pt>
                <c:pt idx="444">
                  <c:v>3.3813472775</c:v>
                </c:pt>
                <c:pt idx="445">
                  <c:v>3.3450104437</c:v>
                </c:pt>
                <c:pt idx="446">
                  <c:v>3.2357020993999996</c:v>
                </c:pt>
                <c:pt idx="447">
                  <c:v>2.9813442627999995</c:v>
                </c:pt>
                <c:pt idx="448">
                  <c:v>2.79951117235</c:v>
                </c:pt>
                <c:pt idx="449">
                  <c:v>2.7631445542599997</c:v>
                </c:pt>
                <c:pt idx="450">
                  <c:v>2.61770786619</c:v>
                </c:pt>
                <c:pt idx="451">
                  <c:v>2.50863779621</c:v>
                </c:pt>
                <c:pt idx="452">
                  <c:v>2.3632011081399997</c:v>
                </c:pt>
                <c:pt idx="453">
                  <c:v>2.29049765625</c:v>
                </c:pt>
                <c:pt idx="454">
                  <c:v>2.14506096818</c:v>
                </c:pt>
                <c:pt idx="455">
                  <c:v>2.0359908982</c:v>
                </c:pt>
                <c:pt idx="456">
                  <c:v>1.78148414015</c:v>
                </c:pt>
                <c:pt idx="457">
                  <c:v>1.8178507582399999</c:v>
                </c:pt>
                <c:pt idx="458">
                  <c:v>1.6724140701699999</c:v>
                </c:pt>
                <c:pt idx="459">
                  <c:v>1.38154069403</c:v>
                </c:pt>
                <c:pt idx="460">
                  <c:v>1.3452038602299998</c:v>
                </c:pt>
                <c:pt idx="461">
                  <c:v>1.3088372421399999</c:v>
                </c:pt>
                <c:pt idx="462">
                  <c:v>1.23613379025</c:v>
                </c:pt>
                <c:pt idx="463">
                  <c:v>1.05433048409</c:v>
                </c:pt>
                <c:pt idx="464">
                  <c:v>0.61805020417</c:v>
                </c:pt>
                <c:pt idx="465">
                  <c:v>0.76345710795</c:v>
                </c:pt>
                <c:pt idx="466">
                  <c:v>0.54531696799</c:v>
                </c:pt>
                <c:pt idx="467">
                  <c:v>0.36354344612</c:v>
                </c:pt>
                <c:pt idx="468">
                  <c:v>0.29081020993999995</c:v>
                </c:pt>
                <c:pt idx="469">
                  <c:v>0.18174609681800002</c:v>
                </c:pt>
                <c:pt idx="470">
                  <c:v>0.14538841401500002</c:v>
                </c:pt>
                <c:pt idx="471">
                  <c:v>-4.2317197000006634E-05</c:v>
                </c:pt>
                <c:pt idx="472">
                  <c:v>-0.10911536560599999</c:v>
                </c:pt>
                <c:pt idx="473">
                  <c:v>-0.10911536560599999</c:v>
                </c:pt>
                <c:pt idx="474">
                  <c:v>-0.145473048409</c:v>
                </c:pt>
                <c:pt idx="475">
                  <c:v>-0.254546096818</c:v>
                </c:pt>
                <c:pt idx="476">
                  <c:v>-0.29090377962099995</c:v>
                </c:pt>
                <c:pt idx="477">
                  <c:v>-0.254546096818</c:v>
                </c:pt>
                <c:pt idx="478">
                  <c:v>-0.218188414015</c:v>
                </c:pt>
                <c:pt idx="479">
                  <c:v>-0.32726146242399995</c:v>
                </c:pt>
                <c:pt idx="480">
                  <c:v>-0.36361020993999993</c:v>
                </c:pt>
                <c:pt idx="481">
                  <c:v>-0.32726146242399995</c:v>
                </c:pt>
                <c:pt idx="482">
                  <c:v>-0.29090377962099995</c:v>
                </c:pt>
                <c:pt idx="483">
                  <c:v>-0.32726146242399995</c:v>
                </c:pt>
                <c:pt idx="484">
                  <c:v>-0.29090377962099995</c:v>
                </c:pt>
                <c:pt idx="485">
                  <c:v>-0.32726146242399995</c:v>
                </c:pt>
                <c:pt idx="486">
                  <c:v>-0.254546096818</c:v>
                </c:pt>
                <c:pt idx="487">
                  <c:v>-0.36361020993999993</c:v>
                </c:pt>
                <c:pt idx="488">
                  <c:v>-0.43634344612</c:v>
                </c:pt>
                <c:pt idx="489">
                  <c:v>-0.32726146242399995</c:v>
                </c:pt>
                <c:pt idx="490">
                  <c:v>-0.29090377962099995</c:v>
                </c:pt>
                <c:pt idx="491">
                  <c:v>-0.36361020993999993</c:v>
                </c:pt>
                <c:pt idx="492">
                  <c:v>-0.43634344612</c:v>
                </c:pt>
                <c:pt idx="493">
                  <c:v>-0.36361020993999993</c:v>
                </c:pt>
                <c:pt idx="494">
                  <c:v>-0.32726146242399995</c:v>
                </c:pt>
                <c:pt idx="495">
                  <c:v>-0.36361020993999993</c:v>
                </c:pt>
                <c:pt idx="496">
                  <c:v>-0.36361020993999993</c:v>
                </c:pt>
                <c:pt idx="497">
                  <c:v>-0.39997682803</c:v>
                </c:pt>
                <c:pt idx="498">
                  <c:v>-0.32726146242399995</c:v>
                </c:pt>
                <c:pt idx="499">
                  <c:v>-0.36361020993999993</c:v>
                </c:pt>
                <c:pt idx="500">
                  <c:v>-0.39997682803</c:v>
                </c:pt>
                <c:pt idx="501">
                  <c:v>-0.39997682803</c:v>
                </c:pt>
                <c:pt idx="502">
                  <c:v>-0.39997682803</c:v>
                </c:pt>
                <c:pt idx="503">
                  <c:v>-0.43634344612</c:v>
                </c:pt>
                <c:pt idx="504">
                  <c:v>-0.47268027991999995</c:v>
                </c:pt>
                <c:pt idx="505">
                  <c:v>-0.39997682803</c:v>
                </c:pt>
                <c:pt idx="506">
                  <c:v>-0.32726146242399995</c:v>
                </c:pt>
                <c:pt idx="507">
                  <c:v>-0.43634344612</c:v>
                </c:pt>
                <c:pt idx="508">
                  <c:v>-0.43634344612</c:v>
                </c:pt>
                <c:pt idx="509">
                  <c:v>-0.47268027991999995</c:v>
                </c:pt>
                <c:pt idx="510">
                  <c:v>-0.36361020993999993</c:v>
                </c:pt>
                <c:pt idx="511">
                  <c:v>-0.43634344612</c:v>
                </c:pt>
                <c:pt idx="512">
                  <c:v>-0.47268027991999995</c:v>
                </c:pt>
                <c:pt idx="513">
                  <c:v>-0.43634344612</c:v>
                </c:pt>
                <c:pt idx="514">
                  <c:v>-0.36361020993999993</c:v>
                </c:pt>
                <c:pt idx="515">
                  <c:v>-0.43634344612</c:v>
                </c:pt>
                <c:pt idx="516">
                  <c:v>-0.50904689801</c:v>
                </c:pt>
                <c:pt idx="517">
                  <c:v>-0.43634344612</c:v>
                </c:pt>
                <c:pt idx="518">
                  <c:v>-0.32726146242399995</c:v>
                </c:pt>
                <c:pt idx="519">
                  <c:v>-0.43634344612</c:v>
                </c:pt>
                <c:pt idx="520">
                  <c:v>-0.50904689801</c:v>
                </c:pt>
                <c:pt idx="521">
                  <c:v>-0.43634344612</c:v>
                </c:pt>
                <c:pt idx="522">
                  <c:v>-0.39997682803</c:v>
                </c:pt>
              </c:numCache>
            </c:numRef>
          </c:val>
          <c:smooth val="0"/>
        </c:ser>
        <c:axId val="39685853"/>
        <c:axId val="21628358"/>
      </c:lineChart>
      <c:catAx>
        <c:axId val="39685853"/>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21628358"/>
        <c:crosses val="autoZero"/>
        <c:auto val="1"/>
        <c:lblOffset val="100"/>
        <c:noMultiLvlLbl val="0"/>
      </c:catAx>
      <c:valAx>
        <c:axId val="21628358"/>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39685853"/>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1905"/>
          <c:w val="0.9215"/>
          <c:h val="0.764"/>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Analysis!$K$42:$K$47</c:f>
              <c:numCache/>
            </c:numRef>
          </c:val>
          <c:smooth val="0"/>
        </c:ser>
        <c:axId val="60437495"/>
        <c:axId val="7066544"/>
      </c:lineChart>
      <c:catAx>
        <c:axId val="60437495"/>
        <c:scaling>
          <c:orientation val="minMax"/>
        </c:scaling>
        <c:axPos val="b"/>
        <c:delete val="0"/>
        <c:numFmt formatCode="General" sourceLinked="1"/>
        <c:majorTickMark val="out"/>
        <c:minorTickMark val="none"/>
        <c:tickLblPos val="nextTo"/>
        <c:crossAx val="7066544"/>
        <c:crosses val="autoZero"/>
        <c:auto val="1"/>
        <c:lblOffset val="100"/>
        <c:noMultiLvlLbl val="0"/>
      </c:catAx>
      <c:valAx>
        <c:axId val="7066544"/>
        <c:scaling>
          <c:orientation val="minMax"/>
          <c:max val="40"/>
          <c:min val="0"/>
        </c:scaling>
        <c:axPos val="l"/>
        <c:majorGridlines/>
        <c:delete val="0"/>
        <c:numFmt formatCode="General" sourceLinked="1"/>
        <c:majorTickMark val="out"/>
        <c:minorTickMark val="none"/>
        <c:tickLblPos val="nextTo"/>
        <c:crossAx val="60437495"/>
        <c:crossesAt val="1"/>
        <c:crossBetween val="between"/>
        <c:dispUnits/>
        <c:majorUnit val="5"/>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Data!$B$10:$B$532</c:f>
              <c:numCache/>
            </c:numRef>
          </c:val>
          <c:smooth val="0"/>
        </c:ser>
        <c:marker val="1"/>
        <c:axId val="63598897"/>
        <c:axId val="35519162"/>
      </c:lineChart>
      <c:catAx>
        <c:axId val="63598897"/>
        <c:scaling>
          <c:orientation val="minMax"/>
        </c:scaling>
        <c:axPos val="b"/>
        <c:delete val="0"/>
        <c:numFmt formatCode="General" sourceLinked="1"/>
        <c:majorTickMark val="out"/>
        <c:minorTickMark val="none"/>
        <c:tickLblPos val="nextTo"/>
        <c:crossAx val="35519162"/>
        <c:crosses val="autoZero"/>
        <c:auto val="1"/>
        <c:lblOffset val="100"/>
        <c:noMultiLvlLbl val="0"/>
      </c:catAx>
      <c:valAx>
        <c:axId val="35519162"/>
        <c:scaling>
          <c:orientation val="minMax"/>
        </c:scaling>
        <c:axPos val="l"/>
        <c:majorGridlines/>
        <c:delete val="0"/>
        <c:numFmt formatCode="General" sourceLinked="1"/>
        <c:majorTickMark val="out"/>
        <c:minorTickMark val="none"/>
        <c:tickLblPos val="nextTo"/>
        <c:crossAx val="63598897"/>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0.08475</cdr:x>
      <cdr:y>0.0515</cdr:y>
    </cdr:from>
    <cdr:to>
      <cdr:x>0.5015</cdr:x>
      <cdr:y>0.144</cdr:y>
    </cdr:to>
    <cdr:sp>
      <cdr:nvSpPr>
        <cdr:cNvPr id="1" name="TextBox 1"/>
        <cdr:cNvSpPr txBox="1">
          <a:spLocks noChangeArrowheads="1"/>
        </cdr:cNvSpPr>
      </cdr:nvSpPr>
      <cdr:spPr>
        <a:xfrm>
          <a:off x="20955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390525</xdr:colOff>
      <xdr:row>29</xdr:row>
      <xdr:rowOff>114300</xdr:rowOff>
    </xdr:to>
    <xdr:graphicFrame>
      <xdr:nvGraphicFramePr>
        <xdr:cNvPr id="1" name="Chart 1"/>
        <xdr:cNvGraphicFramePr/>
      </xdr:nvGraphicFramePr>
      <xdr:xfrm>
        <a:off x="0" y="1304925"/>
        <a:ext cx="5067300" cy="3505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23</xdr:row>
      <xdr:rowOff>47625</xdr:rowOff>
    </xdr:from>
    <xdr:to>
      <xdr:col>1</xdr:col>
      <xdr:colOff>571500</xdr:colOff>
      <xdr:row>23</xdr:row>
      <xdr:rowOff>47625</xdr:rowOff>
    </xdr:to>
    <xdr:sp>
      <xdr:nvSpPr>
        <xdr:cNvPr id="2" name="Line 20"/>
        <xdr:cNvSpPr>
          <a:spLocks/>
        </xdr:cNvSpPr>
      </xdr:nvSpPr>
      <xdr:spPr>
        <a:xfrm flipH="1">
          <a:off x="733425" y="3771900"/>
          <a:ext cx="5715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23</xdr:row>
      <xdr:rowOff>47625</xdr:rowOff>
    </xdr:from>
    <xdr:to>
      <xdr:col>6</xdr:col>
      <xdr:colOff>76200</xdr:colOff>
      <xdr:row>23</xdr:row>
      <xdr:rowOff>47625</xdr:rowOff>
    </xdr:to>
    <xdr:sp>
      <xdr:nvSpPr>
        <xdr:cNvPr id="3" name="Line 3"/>
        <xdr:cNvSpPr>
          <a:spLocks/>
        </xdr:cNvSpPr>
      </xdr:nvSpPr>
      <xdr:spPr>
        <a:xfrm>
          <a:off x="3333750" y="3771900"/>
          <a:ext cx="8096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22</xdr:row>
      <xdr:rowOff>114300</xdr:rowOff>
    </xdr:from>
    <xdr:to>
      <xdr:col>2</xdr:col>
      <xdr:colOff>323850</xdr:colOff>
      <xdr:row>23</xdr:row>
      <xdr:rowOff>104775</xdr:rowOff>
    </xdr:to>
    <xdr:sp>
      <xdr:nvSpPr>
        <xdr:cNvPr id="4" name="TextBox 4"/>
        <xdr:cNvSpPr txBox="1">
          <a:spLocks noChangeArrowheads="1"/>
        </xdr:cNvSpPr>
      </xdr:nvSpPr>
      <xdr:spPr>
        <a:xfrm>
          <a:off x="1285875" y="3676650"/>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514600" cy="2162175"/>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22</xdr:row>
      <xdr:rowOff>142875</xdr:rowOff>
    </xdr:from>
    <xdr:to>
      <xdr:col>4</xdr:col>
      <xdr:colOff>523875</xdr:colOff>
      <xdr:row>23</xdr:row>
      <xdr:rowOff>133350</xdr:rowOff>
    </xdr:to>
    <xdr:sp>
      <xdr:nvSpPr>
        <xdr:cNvPr id="6" name="TextBox 5"/>
        <xdr:cNvSpPr txBox="1">
          <a:spLocks noChangeArrowheads="1"/>
        </xdr:cNvSpPr>
      </xdr:nvSpPr>
      <xdr:spPr>
        <a:xfrm>
          <a:off x="2990850" y="370522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Ignitor is a bridge wire wrapped with a strip of fuse match paper, about 1 inch wide x 4 inches long.  A little fine Ti flake sprinkled on the paper towards the end of the roll.  Wrapped in blue masking tape.
Grain made on 5/6/05, sealed in inhibitor tube with Al-foil duct tape, also inside its case liner tube, forming a "tidy package" as per my web page at:
http://www.jamesyawn.com/NCE/index.html
This was stored in a 1-1/4 inch PVC tube with slip-fit end caps slipped on tight.  
When I removed the foil from the grain ends, I was astonished that the propellant was perfectly dry and hard.  Apparently there was no leakage, even during the hot/wet Florida summer.  
Since this package was intended for use with a long delay grain which extended into the propellant area, there was about 1.5 inches of space at the head end.  So I cut up some of the Ti mill flakes supplied by Eric Franzen/Seth Leigh and put them in loose.  Just a piece of fuse paper to keep them from falling out the grain core.  Another little wad of fuse paper on top, to keep them from falling out that end, and maybe supply a little initiative to get them burning.
</a:t>
          </a:r>
        </a:p>
      </xdr:txBody>
    </xdr:sp>
    <xdr:clientData/>
  </xdr:twoCellAnchor>
  <xdr:twoCellAnchor editAs="oneCell">
    <xdr:from>
      <xdr:col>1</xdr:col>
      <xdr:colOff>171450</xdr:colOff>
      <xdr:row>33</xdr:row>
      <xdr:rowOff>123825</xdr:rowOff>
    </xdr:from>
    <xdr:to>
      <xdr:col>9</xdr:col>
      <xdr:colOff>114300</xdr:colOff>
      <xdr:row>64</xdr:row>
      <xdr:rowOff>152400</xdr:rowOff>
    </xdr:to>
    <xdr:pic>
      <xdr:nvPicPr>
        <xdr:cNvPr id="2" name="Picture 16"/>
        <xdr:cNvPicPr preferRelativeResize="1">
          <a:picLocks noChangeAspect="1"/>
        </xdr:cNvPicPr>
      </xdr:nvPicPr>
      <xdr:blipFill>
        <a:blip r:embed="rId1"/>
        <a:stretch>
          <a:fillRect/>
        </a:stretch>
      </xdr:blipFill>
      <xdr:spPr>
        <a:xfrm>
          <a:off x="781050" y="5467350"/>
          <a:ext cx="4819650" cy="5048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 min="14" max="14" width="11.28125" style="0" customWidth="1"/>
  </cols>
  <sheetData>
    <row r="1" spans="1:3" ht="12.75">
      <c r="A1" t="s">
        <v>85</v>
      </c>
      <c r="C1" t="s">
        <v>86</v>
      </c>
    </row>
    <row r="2" ht="12.75">
      <c r="C2" t="s">
        <v>87</v>
      </c>
    </row>
    <row r="3" ht="12.75">
      <c r="C3" t="s">
        <v>88</v>
      </c>
    </row>
    <row r="4" ht="12.75">
      <c r="C4" t="s">
        <v>80</v>
      </c>
    </row>
    <row r="5" ht="12.75">
      <c r="C5" t="s">
        <v>89</v>
      </c>
    </row>
    <row r="6" ht="12.75">
      <c r="C6" t="s">
        <v>96</v>
      </c>
    </row>
    <row r="8" spans="3:7" ht="12.75">
      <c r="C8" t="s">
        <v>8</v>
      </c>
      <c r="F8" t="s">
        <v>8</v>
      </c>
      <c r="G8" t="s">
        <v>8</v>
      </c>
    </row>
    <row r="9" spans="9:13" ht="12.75">
      <c r="I9" t="s">
        <v>51</v>
      </c>
      <c r="J9">
        <v>1</v>
      </c>
      <c r="K9">
        <v>2</v>
      </c>
      <c r="L9">
        <v>3</v>
      </c>
      <c r="M9">
        <v>4</v>
      </c>
    </row>
    <row r="10" spans="9:10" ht="12.75">
      <c r="I10" t="s">
        <v>15</v>
      </c>
      <c r="J10" s="5" t="s">
        <v>94</v>
      </c>
    </row>
    <row r="11" spans="9:10" ht="12.75">
      <c r="I11" t="s">
        <v>16</v>
      </c>
      <c r="J11" t="s">
        <v>93</v>
      </c>
    </row>
    <row r="12" spans="9:11" ht="12.75">
      <c r="I12" t="s">
        <v>17</v>
      </c>
      <c r="J12">
        <v>14</v>
      </c>
      <c r="K12" t="s">
        <v>79</v>
      </c>
    </row>
    <row r="13" spans="11:19" ht="12.75">
      <c r="K13" t="s">
        <v>8</v>
      </c>
      <c r="N13" t="s">
        <v>46</v>
      </c>
      <c r="P13" t="s">
        <v>65</v>
      </c>
      <c r="R13">
        <v>2.22</v>
      </c>
      <c r="S13" t="s">
        <v>47</v>
      </c>
    </row>
    <row r="14" spans="9:16" ht="12.75">
      <c r="I14" t="s">
        <v>20</v>
      </c>
      <c r="J14">
        <v>5</v>
      </c>
      <c r="K14">
        <v>5</v>
      </c>
      <c r="N14" s="1">
        <f>SUM(J14:M14)</f>
        <v>10</v>
      </c>
      <c r="O14" t="s">
        <v>13</v>
      </c>
      <c r="P14" t="s">
        <v>8</v>
      </c>
    </row>
    <row r="15" spans="9:16" ht="12.75">
      <c r="I15" t="s">
        <v>18</v>
      </c>
      <c r="J15">
        <v>1.15</v>
      </c>
      <c r="K15">
        <v>1.15</v>
      </c>
      <c r="N15" s="1">
        <f>AVERAGE(J15:M15)</f>
        <v>1.15</v>
      </c>
      <c r="O15" t="s">
        <v>13</v>
      </c>
      <c r="P15" t="s">
        <v>8</v>
      </c>
    </row>
    <row r="16" spans="9:15" ht="12.75">
      <c r="I16" t="s">
        <v>19</v>
      </c>
      <c r="J16">
        <v>0.375</v>
      </c>
      <c r="K16">
        <v>0.5</v>
      </c>
      <c r="N16" s="1">
        <f>AVERAGE(J16:M16)</f>
        <v>0.4375</v>
      </c>
      <c r="O16" t="s">
        <v>58</v>
      </c>
    </row>
    <row r="17" spans="9:16" ht="12.75">
      <c r="I17" t="s">
        <v>55</v>
      </c>
      <c r="J17">
        <v>123.7</v>
      </c>
      <c r="K17">
        <v>137.2</v>
      </c>
      <c r="N17" s="1">
        <f>SUM(J17:M17)</f>
        <v>260.9</v>
      </c>
      <c r="O17" t="s">
        <v>26</v>
      </c>
      <c r="P17" t="s">
        <v>8</v>
      </c>
    </row>
    <row r="18" spans="9:15" ht="12.75">
      <c r="I18" t="s">
        <v>40</v>
      </c>
      <c r="J18">
        <v>0.775</v>
      </c>
      <c r="K18">
        <v>0.775</v>
      </c>
      <c r="N18" s="1">
        <f>AVERAGE(J18:L18)</f>
        <v>0.775</v>
      </c>
      <c r="O18" t="s">
        <v>13</v>
      </c>
    </row>
    <row r="19" spans="9:15" ht="12.75">
      <c r="I19" t="s">
        <v>45</v>
      </c>
      <c r="J19">
        <f>J17-(R13*J14)</f>
        <v>112.6</v>
      </c>
      <c r="K19">
        <f>K17-(R13*K14)</f>
        <v>126.1</v>
      </c>
      <c r="L19">
        <f>L17-(R13*L14)</f>
        <v>0</v>
      </c>
      <c r="M19">
        <f>M17-(R13*M14)</f>
        <v>0</v>
      </c>
      <c r="N19" s="1">
        <f>SUM(J19:M19)</f>
        <v>238.7</v>
      </c>
      <c r="O19" t="s">
        <v>26</v>
      </c>
    </row>
    <row r="21" ht="12.75">
      <c r="I21" t="s">
        <v>11</v>
      </c>
    </row>
    <row r="22" spans="9:11" ht="12.75">
      <c r="I22" t="s">
        <v>21</v>
      </c>
      <c r="J22" s="1">
        <v>0.342</v>
      </c>
      <c r="K22" t="s">
        <v>13</v>
      </c>
    </row>
    <row r="23" spans="9:11" ht="12.75">
      <c r="I23" t="s">
        <v>22</v>
      </c>
      <c r="J23">
        <v>0.357</v>
      </c>
      <c r="K23" t="s">
        <v>13</v>
      </c>
    </row>
    <row r="24" spans="9:11" ht="12.75">
      <c r="I24" t="s">
        <v>42</v>
      </c>
      <c r="J24" s="1">
        <f>J23-J22</f>
        <v>0.014999999999999958</v>
      </c>
      <c r="K24" t="s">
        <v>13</v>
      </c>
    </row>
    <row r="26" spans="10:11" ht="12.75">
      <c r="J26" t="s">
        <v>23</v>
      </c>
      <c r="K26" t="s">
        <v>25</v>
      </c>
    </row>
    <row r="27" spans="9:14" ht="12.75">
      <c r="I27" t="s">
        <v>10</v>
      </c>
      <c r="J27">
        <v>167</v>
      </c>
      <c r="K27">
        <v>500</v>
      </c>
      <c r="L27" t="s">
        <v>56</v>
      </c>
      <c r="N27" t="s">
        <v>48</v>
      </c>
    </row>
    <row r="28" spans="9:15" ht="12.75">
      <c r="I28" t="s">
        <v>24</v>
      </c>
      <c r="J28" t="s">
        <v>8</v>
      </c>
      <c r="K28" t="s">
        <v>8</v>
      </c>
      <c r="N28" t="s">
        <v>36</v>
      </c>
      <c r="O28">
        <f>((J22/2)^2)*PI()</f>
        <v>0.09186331078361915</v>
      </c>
    </row>
    <row r="29" spans="9:15" ht="12.75">
      <c r="I29" t="s">
        <v>12</v>
      </c>
      <c r="J29" t="s">
        <v>8</v>
      </c>
      <c r="K29" t="s">
        <v>8</v>
      </c>
      <c r="L29" t="s">
        <v>8</v>
      </c>
      <c r="N29" t="s">
        <v>38</v>
      </c>
      <c r="O29">
        <f>C32/O28</f>
        <v>567.5469384704226</v>
      </c>
    </row>
    <row r="30" spans="9:14" ht="12.75">
      <c r="I30" t="s">
        <v>39</v>
      </c>
      <c r="J30">
        <f>(N18/C34)</f>
        <v>0.45476772616136923</v>
      </c>
      <c r="K30" t="s">
        <v>41</v>
      </c>
      <c r="N30" t="s">
        <v>49</v>
      </c>
    </row>
    <row r="31" ht="12.75">
      <c r="L31" t="s">
        <v>57</v>
      </c>
    </row>
    <row r="32" spans="1:7" ht="12.75">
      <c r="A32" t="s">
        <v>14</v>
      </c>
      <c r="C32" s="2">
        <f>MAX(Data!B10:B500)</f>
        <v>52.136740793</v>
      </c>
      <c r="D32" t="s">
        <v>33</v>
      </c>
      <c r="E32" t="s">
        <v>8</v>
      </c>
      <c r="G32" t="s">
        <v>8</v>
      </c>
    </row>
    <row r="33" spans="1:7" ht="12.75">
      <c r="A33" t="s">
        <v>2</v>
      </c>
      <c r="C33" s="2">
        <f>AVERAGE(Data!B31:B440)</f>
        <v>32.7751332719717</v>
      </c>
      <c r="D33" t="s">
        <v>30</v>
      </c>
      <c r="F33" t="s">
        <v>8</v>
      </c>
      <c r="G33" t="s">
        <v>8</v>
      </c>
    </row>
    <row r="34" spans="1:4" ht="12.75">
      <c r="A34" t="s">
        <v>0</v>
      </c>
      <c r="C34" s="2">
        <f>(440-31)/240</f>
        <v>1.7041666666666666</v>
      </c>
      <c r="D34" t="s">
        <v>34</v>
      </c>
    </row>
    <row r="35" spans="1:6" ht="12.75">
      <c r="A35" t="s">
        <v>3</v>
      </c>
      <c r="C35" s="2">
        <f>((SUM(Data!B31:B440))/240)</f>
        <v>55.99085267295165</v>
      </c>
      <c r="D35" t="s">
        <v>4</v>
      </c>
      <c r="F35" t="s">
        <v>8</v>
      </c>
    </row>
    <row r="36" spans="3:9" ht="12.75">
      <c r="C36" s="2">
        <f>C35*4.448</f>
        <v>249.04731268928896</v>
      </c>
      <c r="D36" t="s">
        <v>5</v>
      </c>
      <c r="H36" t="s">
        <v>84</v>
      </c>
      <c r="I36" s="3"/>
    </row>
    <row r="37" spans="1:8" ht="12.75">
      <c r="A37" t="s">
        <v>6</v>
      </c>
      <c r="C37" s="1">
        <f>N19/1000</f>
        <v>0.2387</v>
      </c>
      <c r="D37" t="s">
        <v>54</v>
      </c>
      <c r="H37" t="s">
        <v>90</v>
      </c>
    </row>
    <row r="38" spans="1:8" ht="12.75">
      <c r="A38" t="s">
        <v>8</v>
      </c>
      <c r="C38" s="3">
        <f>C37/453.54*1000</f>
        <v>0.5263041848569034</v>
      </c>
      <c r="D38" t="s">
        <v>9</v>
      </c>
      <c r="H38" t="s">
        <v>91</v>
      </c>
    </row>
    <row r="39" spans="1:4" ht="12.75">
      <c r="A39" t="s">
        <v>7</v>
      </c>
      <c r="C39" s="2">
        <f>(C36/C37)/9.8</f>
        <v>106.46414365623698</v>
      </c>
      <c r="D39" t="s">
        <v>1</v>
      </c>
    </row>
    <row r="40" spans="8:12" ht="12.75">
      <c r="H40" t="s">
        <v>50</v>
      </c>
      <c r="I40" t="s">
        <v>27</v>
      </c>
      <c r="J40" t="s">
        <v>28</v>
      </c>
      <c r="K40" t="s">
        <v>29</v>
      </c>
      <c r="L40" t="s">
        <v>44</v>
      </c>
    </row>
    <row r="41" spans="1:9" ht="12.75">
      <c r="A41" s="4"/>
      <c r="H41">
        <v>0</v>
      </c>
      <c r="I41" s="3">
        <v>0.002</v>
      </c>
    </row>
    <row r="42" spans="8:12" ht="12.75">
      <c r="H42">
        <v>10</v>
      </c>
      <c r="I42">
        <v>0.331</v>
      </c>
      <c r="J42">
        <f aca="true" t="shared" si="0" ref="J42:J47">(I42)/H42</f>
        <v>0.033100000000000004</v>
      </c>
      <c r="K42">
        <f aca="true" t="shared" si="1" ref="K42:K47">1/J42</f>
        <v>30.21148036253776</v>
      </c>
      <c r="L42">
        <f>1/((I42)/H42)</f>
        <v>30.21148036253776</v>
      </c>
    </row>
    <row r="43" spans="8:12" ht="12.75">
      <c r="H43">
        <v>20</v>
      </c>
      <c r="I43">
        <v>0.667</v>
      </c>
      <c r="J43">
        <f t="shared" si="0"/>
        <v>0.033350000000000005</v>
      </c>
      <c r="K43">
        <f t="shared" si="1"/>
        <v>29.98500749625187</v>
      </c>
      <c r="L43">
        <f>1/((I43)/H43)</f>
        <v>29.98500749625187</v>
      </c>
    </row>
    <row r="44" spans="1:12" ht="12.75">
      <c r="A44" t="s">
        <v>32</v>
      </c>
      <c r="H44">
        <v>30</v>
      </c>
      <c r="I44">
        <v>1.01</v>
      </c>
      <c r="J44">
        <f t="shared" si="0"/>
        <v>0.033666666666666664</v>
      </c>
      <c r="K44">
        <f t="shared" si="1"/>
        <v>29.702970297029704</v>
      </c>
      <c r="L44">
        <f>1/((I45)/H44)</f>
        <v>22.222222222222218</v>
      </c>
    </row>
    <row r="45" spans="1:12" ht="12.75">
      <c r="A45" t="s">
        <v>35</v>
      </c>
      <c r="H45">
        <v>40</v>
      </c>
      <c r="I45">
        <v>1.35</v>
      </c>
      <c r="J45">
        <f t="shared" si="0"/>
        <v>0.03375</v>
      </c>
      <c r="K45">
        <f t="shared" si="1"/>
        <v>29.629629629629626</v>
      </c>
      <c r="L45">
        <f>1/((I46)/H45)</f>
        <v>23.64066193853428</v>
      </c>
    </row>
    <row r="46" spans="8:12" ht="12.75">
      <c r="H46">
        <v>50</v>
      </c>
      <c r="I46">
        <v>1.692</v>
      </c>
      <c r="J46">
        <f t="shared" si="0"/>
        <v>0.03384</v>
      </c>
      <c r="K46">
        <f t="shared" si="1"/>
        <v>29.550827423167846</v>
      </c>
      <c r="L46">
        <f>1/((I47)/H46)</f>
        <v>24.691358024691358</v>
      </c>
    </row>
    <row r="47" spans="1:12" ht="12.75">
      <c r="A47" t="s">
        <v>8</v>
      </c>
      <c r="G47" t="s">
        <v>8</v>
      </c>
      <c r="H47">
        <v>60</v>
      </c>
      <c r="I47">
        <v>2.025</v>
      </c>
      <c r="J47">
        <f t="shared" si="0"/>
        <v>0.033749999999999995</v>
      </c>
      <c r="K47">
        <f t="shared" si="1"/>
        <v>29.629629629629633</v>
      </c>
      <c r="L47" t="e">
        <f>1/((I48)/H47)</f>
        <v>#VALUE!</v>
      </c>
    </row>
    <row r="48" spans="8:12" ht="12.75">
      <c r="H48" t="s">
        <v>8</v>
      </c>
      <c r="I48" s="3" t="s">
        <v>8</v>
      </c>
      <c r="J48" t="s">
        <v>8</v>
      </c>
      <c r="K48" t="s">
        <v>8</v>
      </c>
      <c r="L48" t="s">
        <v>8</v>
      </c>
    </row>
    <row r="49" spans="8:12" ht="12.75">
      <c r="H49" t="s">
        <v>8</v>
      </c>
      <c r="I49" s="3" t="s">
        <v>8</v>
      </c>
      <c r="J49" t="s">
        <v>8</v>
      </c>
      <c r="K49" t="s">
        <v>8</v>
      </c>
      <c r="L49" t="s">
        <v>8</v>
      </c>
    </row>
    <row r="50" spans="1:12" ht="12.75">
      <c r="A50" t="s">
        <v>59</v>
      </c>
      <c r="H50" t="s">
        <v>8</v>
      </c>
      <c r="I50" s="3"/>
      <c r="J50" t="s">
        <v>8</v>
      </c>
      <c r="K50" t="s">
        <v>8</v>
      </c>
      <c r="L50" t="s">
        <v>8</v>
      </c>
    </row>
    <row r="51" spans="1:9" ht="12.75">
      <c r="A51" t="s">
        <v>60</v>
      </c>
      <c r="B51">
        <v>1.568</v>
      </c>
      <c r="C51" t="s">
        <v>63</v>
      </c>
      <c r="D51">
        <f>B52-B51</f>
        <v>1.101</v>
      </c>
      <c r="E51" t="s">
        <v>64</v>
      </c>
      <c r="I51" s="3"/>
    </row>
    <row r="52" spans="1:12" ht="12.75">
      <c r="A52" t="s">
        <v>61</v>
      </c>
      <c r="B52">
        <v>2.669</v>
      </c>
      <c r="H52" t="s">
        <v>76</v>
      </c>
      <c r="I52" t="s">
        <v>8</v>
      </c>
      <c r="J52">
        <f>AVERAGE(J44:J50)</f>
        <v>0.033751666666666666</v>
      </c>
      <c r="K52">
        <f>AVERAGE(K42:K47)</f>
        <v>29.784924139707737</v>
      </c>
      <c r="L52">
        <f>AVERAGE(L42:L45)</f>
        <v>26.514843004886533</v>
      </c>
    </row>
    <row r="53" spans="1:11" ht="12.75">
      <c r="A53" t="s">
        <v>77</v>
      </c>
      <c r="B53">
        <v>3.103</v>
      </c>
      <c r="C53" t="s">
        <v>78</v>
      </c>
      <c r="D53">
        <f>B53-B52</f>
        <v>0.43400000000000016</v>
      </c>
      <c r="E53" t="s">
        <v>64</v>
      </c>
      <c r="K53" t="s">
        <v>82</v>
      </c>
    </row>
    <row r="54" spans="1:5" ht="12.75">
      <c r="A54" t="s">
        <v>62</v>
      </c>
      <c r="B54">
        <v>4.637</v>
      </c>
      <c r="C54" t="s">
        <v>0</v>
      </c>
      <c r="D54">
        <f>B54-B52</f>
        <v>1.9679999999999995</v>
      </c>
      <c r="E54" t="s">
        <v>64</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83</v>
      </c>
    </row>
    <row r="2" ht="12.75">
      <c r="A2" t="s">
        <v>92</v>
      </c>
    </row>
    <row r="9" spans="1:5" ht="12.75">
      <c r="A9" t="s">
        <v>27</v>
      </c>
      <c r="B9" t="s">
        <v>31</v>
      </c>
      <c r="D9" t="s">
        <v>37</v>
      </c>
      <c r="E9" t="s">
        <v>43</v>
      </c>
    </row>
    <row r="10" spans="1:5" ht="12.75">
      <c r="A10" s="6">
        <v>0.0012207</v>
      </c>
      <c r="B10" s="1">
        <f>(A10*29.78429)-0.0364</f>
        <v>-4.2317197000006634E-05</v>
      </c>
      <c r="D10" s="2">
        <f>MAX(B10:B384)</f>
        <v>52.136740793</v>
      </c>
      <c r="E10">
        <f>D10/10</f>
        <v>5.2136740793000005</v>
      </c>
    </row>
    <row r="11" spans="1:2" ht="12.75">
      <c r="A11" s="6">
        <v>0.0036621</v>
      </c>
      <c r="B11" s="1">
        <f aca="true" t="shared" si="0" ref="B11:B74">(A11*29.78429)-0.0364</f>
        <v>0.072673048409</v>
      </c>
    </row>
    <row r="12" spans="1:2" ht="12.75">
      <c r="A12" s="6">
        <v>0.0048828</v>
      </c>
      <c r="B12" s="1">
        <f t="shared" si="0"/>
        <v>0.10903073121199998</v>
      </c>
    </row>
    <row r="13" spans="1:4" ht="12.75">
      <c r="A13" s="6">
        <v>0.0024414</v>
      </c>
      <c r="B13" s="1">
        <f t="shared" si="0"/>
        <v>0.03631536560599999</v>
      </c>
      <c r="D13" t="s">
        <v>8</v>
      </c>
    </row>
    <row r="14" spans="1:4" ht="12.75">
      <c r="A14" s="6">
        <v>0.0024414</v>
      </c>
      <c r="B14" s="1">
        <f t="shared" si="0"/>
        <v>0.03631536560599999</v>
      </c>
      <c r="D14" t="s">
        <v>8</v>
      </c>
    </row>
    <row r="15" spans="1:4" ht="12.75">
      <c r="A15" s="6">
        <v>0.0061035</v>
      </c>
      <c r="B15" s="1">
        <f t="shared" si="0"/>
        <v>0.14538841401500002</v>
      </c>
      <c r="D15" t="s">
        <v>8</v>
      </c>
    </row>
    <row r="16" spans="1:2" ht="12.75">
      <c r="A16" s="6">
        <v>0.0048828</v>
      </c>
      <c r="B16" s="1">
        <f t="shared" si="0"/>
        <v>0.10903073121199998</v>
      </c>
    </row>
    <row r="17" spans="1:2" ht="12.75">
      <c r="A17" s="6">
        <v>0.0048828</v>
      </c>
      <c r="B17" s="1">
        <f t="shared" si="0"/>
        <v>0.10903073121199998</v>
      </c>
    </row>
    <row r="18" spans="1:2" ht="12.75">
      <c r="A18" s="6">
        <v>0.0036621</v>
      </c>
      <c r="B18" s="1">
        <f t="shared" si="0"/>
        <v>0.072673048409</v>
      </c>
    </row>
    <row r="19" spans="1:2" ht="12.75">
      <c r="A19" s="6">
        <v>0.0061035</v>
      </c>
      <c r="B19" s="1">
        <f t="shared" si="0"/>
        <v>0.14538841401500002</v>
      </c>
    </row>
    <row r="20" spans="1:2" ht="12.75">
      <c r="A20" s="6">
        <v>0.010986</v>
      </c>
      <c r="B20" s="1">
        <f t="shared" si="0"/>
        <v>0.29081020993999995</v>
      </c>
    </row>
    <row r="21" spans="1:2" ht="12.75">
      <c r="A21" s="6">
        <v>0.0073242</v>
      </c>
      <c r="B21" s="1">
        <f t="shared" si="0"/>
        <v>0.18174609681800002</v>
      </c>
    </row>
    <row r="22" spans="1:2" ht="12.75">
      <c r="A22" s="6">
        <v>0.010986</v>
      </c>
      <c r="B22" s="1">
        <f t="shared" si="0"/>
        <v>0.29081020993999995</v>
      </c>
    </row>
    <row r="23" spans="1:2" ht="12.75">
      <c r="A23" s="6">
        <v>0.013428</v>
      </c>
      <c r="B23" s="1">
        <f t="shared" si="0"/>
        <v>0.36354344612</v>
      </c>
    </row>
    <row r="24" spans="1:2" ht="12.75">
      <c r="A24" s="6">
        <v>0.019531</v>
      </c>
      <c r="B24" s="1">
        <f t="shared" si="0"/>
        <v>0.54531696799</v>
      </c>
    </row>
    <row r="25" spans="1:2" ht="12.75">
      <c r="A25" s="6">
        <v>0.020752</v>
      </c>
      <c r="B25" s="1">
        <f t="shared" si="0"/>
        <v>0.5816835860799999</v>
      </c>
    </row>
    <row r="26" spans="1:2" ht="12.75">
      <c r="A26" s="6">
        <v>0.026855</v>
      </c>
      <c r="B26" s="1">
        <f t="shared" si="0"/>
        <v>0.76345710795</v>
      </c>
    </row>
    <row r="27" spans="1:2" ht="12.75">
      <c r="A27" s="6">
        <v>0.0354</v>
      </c>
      <c r="B27" s="1">
        <f t="shared" si="0"/>
        <v>1.0179638659999999</v>
      </c>
    </row>
    <row r="28" spans="1:2" ht="12.75">
      <c r="A28" s="6">
        <v>0.045166</v>
      </c>
      <c r="B28" s="1">
        <f t="shared" si="0"/>
        <v>1.3088372421399999</v>
      </c>
    </row>
    <row r="29" spans="1:2" ht="12.75">
      <c r="A29" s="6">
        <v>0.078125</v>
      </c>
      <c r="B29" s="1">
        <f t="shared" si="0"/>
        <v>2.29049765625</v>
      </c>
    </row>
    <row r="30" spans="1:2" ht="12.75">
      <c r="A30" s="6">
        <v>0.096436</v>
      </c>
      <c r="B30" s="1">
        <f t="shared" si="0"/>
        <v>2.8358777904399997</v>
      </c>
    </row>
    <row r="31" spans="1:3" ht="12.75">
      <c r="A31" s="6">
        <v>0.19043</v>
      </c>
      <c r="B31" s="1">
        <f t="shared" si="0"/>
        <v>5.635422344699999</v>
      </c>
      <c r="C31" t="s">
        <v>52</v>
      </c>
    </row>
    <row r="32" spans="1:2" ht="12.75">
      <c r="A32" s="6">
        <v>0.17456</v>
      </c>
      <c r="B32" s="1">
        <f t="shared" si="0"/>
        <v>5.162745662399999</v>
      </c>
    </row>
    <row r="33" spans="1:2" ht="12.75">
      <c r="A33" s="6">
        <v>0.15747</v>
      </c>
      <c r="B33" s="1">
        <f t="shared" si="0"/>
        <v>4.653732146299999</v>
      </c>
    </row>
    <row r="34" spans="1:2" ht="12.75">
      <c r="A34" s="6">
        <v>0.25269</v>
      </c>
      <c r="B34" s="1">
        <f t="shared" si="0"/>
        <v>7.4897922401</v>
      </c>
    </row>
    <row r="35" spans="1:2" ht="12.75">
      <c r="A35" s="6">
        <v>0.39917</v>
      </c>
      <c r="B35" s="1">
        <f t="shared" si="0"/>
        <v>11.8525950393</v>
      </c>
    </row>
    <row r="36" spans="1:2" ht="12.75">
      <c r="A36" s="6">
        <v>0.41504</v>
      </c>
      <c r="B36" s="1">
        <f t="shared" si="0"/>
        <v>12.3252717216</v>
      </c>
    </row>
    <row r="37" spans="1:2" ht="12.75">
      <c r="A37" s="6">
        <v>0.49316</v>
      </c>
      <c r="B37" s="1">
        <f t="shared" si="0"/>
        <v>14.652020456399999</v>
      </c>
    </row>
    <row r="38" spans="1:2" ht="12.75">
      <c r="A38" s="6">
        <v>0.62134</v>
      </c>
      <c r="B38" s="1">
        <f t="shared" si="0"/>
        <v>18.4697707486</v>
      </c>
    </row>
    <row r="39" spans="1:2" ht="12.75">
      <c r="A39" s="6">
        <v>0.70557</v>
      </c>
      <c r="B39" s="1">
        <f t="shared" si="0"/>
        <v>20.978501495299998</v>
      </c>
    </row>
    <row r="40" spans="1:2" ht="12.75">
      <c r="A40" s="6">
        <v>0.7959</v>
      </c>
      <c r="B40" s="1">
        <f t="shared" si="0"/>
        <v>23.668916411</v>
      </c>
    </row>
    <row r="41" spans="1:2" ht="12.75">
      <c r="A41" s="6">
        <v>0.88013</v>
      </c>
      <c r="B41" s="1">
        <f t="shared" si="0"/>
        <v>26.177647157699997</v>
      </c>
    </row>
    <row r="42" spans="1:2" ht="12.75">
      <c r="A42" s="6">
        <v>0.94849</v>
      </c>
      <c r="B42" s="1">
        <f t="shared" si="0"/>
        <v>28.2137012221</v>
      </c>
    </row>
    <row r="43" spans="1:2" ht="12.75">
      <c r="A43" s="6">
        <v>1.0229</v>
      </c>
      <c r="B43" s="1">
        <f t="shared" si="0"/>
        <v>30.429950240999997</v>
      </c>
    </row>
    <row r="44" spans="1:2" ht="12.75">
      <c r="A44" s="6">
        <v>1.0938</v>
      </c>
      <c r="B44" s="1">
        <f t="shared" si="0"/>
        <v>32.541656402</v>
      </c>
    </row>
    <row r="45" spans="1:2" ht="12.75">
      <c r="A45" s="6">
        <v>1.1475</v>
      </c>
      <c r="B45" s="1">
        <f t="shared" si="0"/>
        <v>34.141072775</v>
      </c>
    </row>
    <row r="46" spans="1:2" ht="12.75">
      <c r="A46" s="6">
        <v>1.2024</v>
      </c>
      <c r="B46" s="1">
        <f t="shared" si="0"/>
        <v>35.776230295999994</v>
      </c>
    </row>
    <row r="47" spans="1:2" ht="12.75">
      <c r="A47" s="6">
        <v>1.2463</v>
      </c>
      <c r="B47" s="1">
        <f t="shared" si="0"/>
        <v>37.083760627</v>
      </c>
    </row>
    <row r="48" spans="1:2" ht="12.75">
      <c r="A48" s="6">
        <v>1.2878</v>
      </c>
      <c r="B48" s="1">
        <f t="shared" si="0"/>
        <v>38.319808662</v>
      </c>
    </row>
    <row r="49" spans="1:2" ht="12.75">
      <c r="A49" s="6">
        <v>1.322</v>
      </c>
      <c r="B49" s="1">
        <f t="shared" si="0"/>
        <v>39.33843138</v>
      </c>
    </row>
    <row r="50" spans="1:2" ht="12.75">
      <c r="A50" s="6">
        <v>1.3538</v>
      </c>
      <c r="B50" s="1">
        <f t="shared" si="0"/>
        <v>40.28557180199999</v>
      </c>
    </row>
    <row r="51" spans="1:2" ht="12.75">
      <c r="A51" s="6">
        <v>1.3782</v>
      </c>
      <c r="B51" s="1">
        <f t="shared" si="0"/>
        <v>41.012308478</v>
      </c>
    </row>
    <row r="52" spans="1:2" ht="12.75">
      <c r="A52" s="6">
        <v>1.4001</v>
      </c>
      <c r="B52" s="1">
        <f t="shared" si="0"/>
        <v>41.664584428999994</v>
      </c>
    </row>
    <row r="53" spans="1:2" ht="12.75">
      <c r="A53" s="6">
        <v>1.4172</v>
      </c>
      <c r="B53" s="1">
        <f t="shared" si="0"/>
        <v>42.173895787999996</v>
      </c>
    </row>
    <row r="54" spans="1:2" ht="12.75">
      <c r="A54" s="6">
        <v>1.4368</v>
      </c>
      <c r="B54" s="1">
        <f t="shared" si="0"/>
        <v>42.757667872</v>
      </c>
    </row>
    <row r="55" spans="1:2" ht="12.75">
      <c r="A55" s="6">
        <v>1.4502</v>
      </c>
      <c r="B55" s="1">
        <f t="shared" si="0"/>
        <v>43.15677735799999</v>
      </c>
    </row>
    <row r="56" spans="1:2" ht="12.75">
      <c r="A56" s="6">
        <v>1.4685</v>
      </c>
      <c r="B56" s="1">
        <f t="shared" si="0"/>
        <v>43.70182986499999</v>
      </c>
    </row>
    <row r="57" spans="1:2" ht="12.75">
      <c r="A57" s="6">
        <v>1.4758</v>
      </c>
      <c r="B57" s="1">
        <f t="shared" si="0"/>
        <v>43.919255182</v>
      </c>
    </row>
    <row r="58" spans="1:2" ht="12.75">
      <c r="A58" s="6">
        <v>1.4795</v>
      </c>
      <c r="B58" s="1">
        <f t="shared" si="0"/>
        <v>44.029457055</v>
      </c>
    </row>
    <row r="59" spans="1:2" ht="12.75">
      <c r="A59" s="6">
        <v>1.4941</v>
      </c>
      <c r="B59" s="1">
        <f t="shared" si="0"/>
        <v>44.464307688999995</v>
      </c>
    </row>
    <row r="60" spans="1:2" ht="12.75">
      <c r="A60" s="6">
        <v>1.5051</v>
      </c>
      <c r="B60" s="1">
        <f t="shared" si="0"/>
        <v>44.791934879</v>
      </c>
    </row>
    <row r="61" spans="1:2" ht="12.75">
      <c r="A61" s="6">
        <v>1.5125</v>
      </c>
      <c r="B61" s="1">
        <f t="shared" si="0"/>
        <v>45.012338625</v>
      </c>
    </row>
    <row r="62" spans="1:2" ht="12.75">
      <c r="A62" s="6">
        <v>1.5161</v>
      </c>
      <c r="B62" s="1">
        <f t="shared" si="0"/>
        <v>45.119562069</v>
      </c>
    </row>
    <row r="63" spans="1:2" ht="12.75">
      <c r="A63" s="6">
        <v>1.5222</v>
      </c>
      <c r="B63" s="1">
        <f t="shared" si="0"/>
        <v>45.301246238</v>
      </c>
    </row>
    <row r="64" spans="1:2" ht="12.75">
      <c r="A64" s="6">
        <v>1.5259</v>
      </c>
      <c r="B64" s="1">
        <f t="shared" si="0"/>
        <v>45.411448111</v>
      </c>
    </row>
    <row r="65" spans="1:2" ht="12.75">
      <c r="A65" s="6">
        <v>1.5356</v>
      </c>
      <c r="B65" s="1">
        <f t="shared" si="0"/>
        <v>45.700355724</v>
      </c>
    </row>
    <row r="66" spans="1:2" ht="12.75">
      <c r="A66" s="6">
        <v>1.532</v>
      </c>
      <c r="B66" s="1">
        <f t="shared" si="0"/>
        <v>45.59313228</v>
      </c>
    </row>
    <row r="67" spans="1:2" ht="12.75">
      <c r="A67" s="6">
        <v>1.5393</v>
      </c>
      <c r="B67" s="1">
        <f t="shared" si="0"/>
        <v>45.81055759699999</v>
      </c>
    </row>
    <row r="68" spans="1:2" ht="12.75">
      <c r="A68" s="6">
        <v>1.5442</v>
      </c>
      <c r="B68" s="1">
        <f t="shared" si="0"/>
        <v>45.956500618</v>
      </c>
    </row>
    <row r="69" spans="1:2" ht="12.75">
      <c r="A69" s="6">
        <v>1.5442</v>
      </c>
      <c r="B69" s="1">
        <f t="shared" si="0"/>
        <v>45.956500618</v>
      </c>
    </row>
    <row r="70" spans="1:2" ht="12.75">
      <c r="A70" s="6">
        <v>1.5479</v>
      </c>
      <c r="B70" s="1">
        <f t="shared" si="0"/>
        <v>46.066702491</v>
      </c>
    </row>
    <row r="71" spans="1:2" ht="12.75">
      <c r="A71" s="6">
        <v>1.5479</v>
      </c>
      <c r="B71" s="1">
        <f t="shared" si="0"/>
        <v>46.066702491</v>
      </c>
    </row>
    <row r="72" spans="1:2" ht="12.75">
      <c r="A72" s="6">
        <v>1.5491</v>
      </c>
      <c r="B72" s="1">
        <f t="shared" si="0"/>
        <v>46.10244363899999</v>
      </c>
    </row>
    <row r="73" spans="1:2" ht="12.75">
      <c r="A73" s="6">
        <v>1.5515</v>
      </c>
      <c r="B73" s="1">
        <f t="shared" si="0"/>
        <v>46.173925935</v>
      </c>
    </row>
    <row r="74" spans="1:2" ht="12.75">
      <c r="A74" s="6">
        <v>1.5527</v>
      </c>
      <c r="B74" s="1">
        <f t="shared" si="0"/>
        <v>46.209667083</v>
      </c>
    </row>
    <row r="75" spans="1:2" ht="12.75">
      <c r="A75" s="6">
        <v>1.5552</v>
      </c>
      <c r="B75" s="1">
        <f aca="true" t="shared" si="1" ref="B75:B138">(A75*29.78429)-0.0364</f>
        <v>46.284127807999994</v>
      </c>
    </row>
    <row r="76" spans="1:2" ht="12.75">
      <c r="A76" s="6">
        <v>1.554</v>
      </c>
      <c r="B76" s="1">
        <f t="shared" si="1"/>
        <v>46.24838666</v>
      </c>
    </row>
    <row r="77" spans="1:2" ht="12.75">
      <c r="A77" s="6">
        <v>1.5527</v>
      </c>
      <c r="B77" s="1">
        <f t="shared" si="1"/>
        <v>46.209667083</v>
      </c>
    </row>
    <row r="78" spans="1:2" ht="12.75">
      <c r="A78" s="6">
        <v>1.5552</v>
      </c>
      <c r="B78" s="1">
        <f t="shared" si="1"/>
        <v>46.284127807999994</v>
      </c>
    </row>
    <row r="79" spans="1:2" ht="12.75">
      <c r="A79" s="6">
        <v>1.5576</v>
      </c>
      <c r="B79" s="1">
        <f t="shared" si="1"/>
        <v>46.355610104</v>
      </c>
    </row>
    <row r="80" spans="1:2" ht="12.75">
      <c r="A80" s="6">
        <v>1.5649</v>
      </c>
      <c r="B80" s="1">
        <f t="shared" si="1"/>
        <v>46.57303542099999</v>
      </c>
    </row>
    <row r="81" spans="1:2" ht="12.75">
      <c r="A81" s="6">
        <v>1.5698</v>
      </c>
      <c r="B81" s="1">
        <f t="shared" si="1"/>
        <v>46.718978442</v>
      </c>
    </row>
    <row r="82" spans="1:2" ht="12.75">
      <c r="A82" s="6">
        <v>1.571</v>
      </c>
      <c r="B82" s="1">
        <f t="shared" si="1"/>
        <v>46.75471958999999</v>
      </c>
    </row>
    <row r="83" spans="1:2" ht="12.75">
      <c r="A83" s="6">
        <v>1.5784</v>
      </c>
      <c r="B83" s="1">
        <f t="shared" si="1"/>
        <v>46.975123335999996</v>
      </c>
    </row>
    <row r="84" spans="1:2" ht="12.75">
      <c r="A84" s="6">
        <v>1.582</v>
      </c>
      <c r="B84" s="1">
        <f t="shared" si="1"/>
        <v>47.08234678</v>
      </c>
    </row>
    <row r="85" spans="1:2" ht="12.75">
      <c r="A85" s="6">
        <v>1.582</v>
      </c>
      <c r="B85" s="1">
        <f t="shared" si="1"/>
        <v>47.08234678</v>
      </c>
    </row>
    <row r="86" spans="1:2" ht="12.75">
      <c r="A86" s="6">
        <v>1.582</v>
      </c>
      <c r="B86" s="1">
        <f t="shared" si="1"/>
        <v>47.08234678</v>
      </c>
    </row>
    <row r="87" spans="1:2" ht="12.75">
      <c r="A87" s="6">
        <v>1.593</v>
      </c>
      <c r="B87" s="1">
        <f t="shared" si="1"/>
        <v>47.409973969999996</v>
      </c>
    </row>
    <row r="88" spans="1:2" ht="12.75">
      <c r="A88" s="6">
        <v>1.5881</v>
      </c>
      <c r="B88" s="1">
        <f t="shared" si="1"/>
        <v>47.264030949</v>
      </c>
    </row>
    <row r="89" spans="1:2" ht="12.75">
      <c r="A89" s="6">
        <v>1.5918</v>
      </c>
      <c r="B89" s="1">
        <f t="shared" si="1"/>
        <v>47.374232822</v>
      </c>
    </row>
    <row r="90" spans="1:2" ht="12.75">
      <c r="A90" s="6">
        <v>1.593</v>
      </c>
      <c r="B90" s="1">
        <f t="shared" si="1"/>
        <v>47.409973969999996</v>
      </c>
    </row>
    <row r="91" spans="1:2" ht="12.75">
      <c r="A91" s="6">
        <v>1.5967</v>
      </c>
      <c r="B91" s="1">
        <f t="shared" si="1"/>
        <v>47.520175843</v>
      </c>
    </row>
    <row r="92" spans="1:2" ht="12.75">
      <c r="A92" s="6">
        <v>1.5991</v>
      </c>
      <c r="B92" s="1">
        <f t="shared" si="1"/>
        <v>47.591658138999996</v>
      </c>
    </row>
    <row r="93" spans="1:2" ht="12.75">
      <c r="A93" s="6">
        <v>1.5991</v>
      </c>
      <c r="B93" s="1">
        <f t="shared" si="1"/>
        <v>47.591658138999996</v>
      </c>
    </row>
    <row r="94" spans="1:2" ht="12.75">
      <c r="A94" s="6">
        <v>1.5979</v>
      </c>
      <c r="B94" s="1">
        <f t="shared" si="1"/>
        <v>47.555916991000004</v>
      </c>
    </row>
    <row r="95" spans="1:2" ht="12.75">
      <c r="A95" s="6">
        <v>1.604</v>
      </c>
      <c r="B95" s="1">
        <f t="shared" si="1"/>
        <v>47.73760116</v>
      </c>
    </row>
    <row r="96" spans="1:2" ht="12.75">
      <c r="A96" s="6">
        <v>1.6077</v>
      </c>
      <c r="B96" s="1">
        <f t="shared" si="1"/>
        <v>47.84780303299999</v>
      </c>
    </row>
    <row r="97" spans="1:2" ht="12.75">
      <c r="A97" s="6">
        <v>1.6101</v>
      </c>
      <c r="B97" s="1">
        <f t="shared" si="1"/>
        <v>47.919285329</v>
      </c>
    </row>
    <row r="98" spans="1:2" ht="12.75">
      <c r="A98" s="6">
        <v>1.6113</v>
      </c>
      <c r="B98" s="1">
        <f t="shared" si="1"/>
        <v>47.955026477</v>
      </c>
    </row>
    <row r="99" spans="1:2" ht="12.75">
      <c r="A99" s="6">
        <v>1.6113</v>
      </c>
      <c r="B99" s="1">
        <f t="shared" si="1"/>
        <v>47.955026477</v>
      </c>
    </row>
    <row r="100" spans="1:2" ht="12.75">
      <c r="A100" s="6">
        <v>1.615</v>
      </c>
      <c r="B100" s="1">
        <f t="shared" si="1"/>
        <v>48.06522835</v>
      </c>
    </row>
    <row r="101" spans="1:2" ht="12.75">
      <c r="A101" s="6">
        <v>1.6138</v>
      </c>
      <c r="B101" s="1">
        <f t="shared" si="1"/>
        <v>48.02948720199999</v>
      </c>
    </row>
    <row r="102" spans="1:2" ht="12.75">
      <c r="A102" s="6">
        <v>1.615</v>
      </c>
      <c r="B102" s="1">
        <f t="shared" si="1"/>
        <v>48.06522835</v>
      </c>
    </row>
    <row r="103" spans="1:2" ht="12.75">
      <c r="A103" s="6">
        <v>1.6223</v>
      </c>
      <c r="B103" s="1">
        <f t="shared" si="1"/>
        <v>48.282653667</v>
      </c>
    </row>
    <row r="104" spans="1:2" ht="12.75">
      <c r="A104" s="6">
        <v>1.6272</v>
      </c>
      <c r="B104" s="1">
        <f t="shared" si="1"/>
        <v>48.428596688</v>
      </c>
    </row>
    <row r="105" spans="1:2" ht="12.75">
      <c r="A105" s="6">
        <v>1.626</v>
      </c>
      <c r="B105" s="1">
        <f t="shared" si="1"/>
        <v>48.39285553999999</v>
      </c>
    </row>
    <row r="106" spans="1:2" ht="12.75">
      <c r="A106" s="6">
        <v>1.626</v>
      </c>
      <c r="B106" s="1">
        <f t="shared" si="1"/>
        <v>48.39285553999999</v>
      </c>
    </row>
    <row r="107" spans="1:2" ht="12.75">
      <c r="A107" s="6">
        <v>1.6321</v>
      </c>
      <c r="B107" s="1">
        <f t="shared" si="1"/>
        <v>48.574539709</v>
      </c>
    </row>
    <row r="108" spans="1:2" ht="12.75">
      <c r="A108" s="6">
        <v>1.6321</v>
      </c>
      <c r="B108" s="1">
        <f t="shared" si="1"/>
        <v>48.574539709</v>
      </c>
    </row>
    <row r="109" spans="1:2" ht="12.75">
      <c r="A109" s="6">
        <v>1.6309</v>
      </c>
      <c r="B109" s="1">
        <f t="shared" si="1"/>
        <v>48.538798561</v>
      </c>
    </row>
    <row r="110" spans="1:2" ht="12.75">
      <c r="A110" s="6">
        <v>1.6333</v>
      </c>
      <c r="B110" s="1">
        <f t="shared" si="1"/>
        <v>48.610280857</v>
      </c>
    </row>
    <row r="111" spans="1:2" ht="12.75">
      <c r="A111" s="6">
        <v>1.6321</v>
      </c>
      <c r="B111" s="1">
        <f t="shared" si="1"/>
        <v>48.574539709</v>
      </c>
    </row>
    <row r="112" spans="1:2" ht="12.75">
      <c r="A112" s="6">
        <v>1.6321</v>
      </c>
      <c r="B112" s="1">
        <f t="shared" si="1"/>
        <v>48.574539709</v>
      </c>
    </row>
    <row r="113" spans="1:2" ht="12.75">
      <c r="A113" s="6">
        <v>1.6333</v>
      </c>
      <c r="B113" s="1">
        <f t="shared" si="1"/>
        <v>48.610280857</v>
      </c>
    </row>
    <row r="114" spans="1:2" ht="12.75">
      <c r="A114" s="6">
        <v>1.6321</v>
      </c>
      <c r="B114" s="1">
        <f t="shared" si="1"/>
        <v>48.574539709</v>
      </c>
    </row>
    <row r="115" spans="1:2" ht="12.75">
      <c r="A115" s="6">
        <v>1.6309</v>
      </c>
      <c r="B115" s="1">
        <f t="shared" si="1"/>
        <v>48.538798561</v>
      </c>
    </row>
    <row r="116" spans="1:2" ht="12.75">
      <c r="A116" s="6">
        <v>1.6321</v>
      </c>
      <c r="B116" s="1">
        <f t="shared" si="1"/>
        <v>48.574539709</v>
      </c>
    </row>
    <row r="117" spans="1:2" ht="12.75">
      <c r="A117" s="6">
        <v>1.6309</v>
      </c>
      <c r="B117" s="1">
        <f t="shared" si="1"/>
        <v>48.538798561</v>
      </c>
    </row>
    <row r="118" spans="1:2" ht="12.75">
      <c r="A118" s="6">
        <v>1.6296</v>
      </c>
      <c r="B118" s="1">
        <f t="shared" si="1"/>
        <v>48.500078984</v>
      </c>
    </row>
    <row r="119" spans="1:2" ht="12.75">
      <c r="A119" s="6">
        <v>1.6321</v>
      </c>
      <c r="B119" s="1">
        <f t="shared" si="1"/>
        <v>48.574539709</v>
      </c>
    </row>
    <row r="120" spans="1:2" ht="12.75">
      <c r="A120" s="6">
        <v>1.6345</v>
      </c>
      <c r="B120" s="1">
        <f t="shared" si="1"/>
        <v>48.646022005</v>
      </c>
    </row>
    <row r="121" spans="1:2" ht="12.75">
      <c r="A121" s="6">
        <v>1.6345</v>
      </c>
      <c r="B121" s="1">
        <f t="shared" si="1"/>
        <v>48.646022005</v>
      </c>
    </row>
    <row r="122" spans="1:2" ht="12.75">
      <c r="A122" s="6">
        <v>1.6296</v>
      </c>
      <c r="B122" s="1">
        <f t="shared" si="1"/>
        <v>48.500078984</v>
      </c>
    </row>
    <row r="123" spans="1:2" ht="12.75">
      <c r="A123" s="6">
        <v>1.6357</v>
      </c>
      <c r="B123" s="1">
        <f t="shared" si="1"/>
        <v>48.681763153</v>
      </c>
    </row>
    <row r="124" spans="1:2" ht="12.75">
      <c r="A124" s="6">
        <v>1.6345</v>
      </c>
      <c r="B124" s="1">
        <f t="shared" si="1"/>
        <v>48.646022005</v>
      </c>
    </row>
    <row r="125" spans="1:2" ht="12.75">
      <c r="A125" s="6">
        <v>1.6321</v>
      </c>
      <c r="B125" s="1">
        <f t="shared" si="1"/>
        <v>48.574539709</v>
      </c>
    </row>
    <row r="126" spans="1:2" ht="12.75">
      <c r="A126" s="6">
        <v>1.6321</v>
      </c>
      <c r="B126" s="1">
        <f t="shared" si="1"/>
        <v>48.574539709</v>
      </c>
    </row>
    <row r="127" spans="1:2" ht="12.75">
      <c r="A127" s="6">
        <v>1.6345</v>
      </c>
      <c r="B127" s="1">
        <f t="shared" si="1"/>
        <v>48.646022005</v>
      </c>
    </row>
    <row r="128" spans="1:2" ht="12.75">
      <c r="A128" s="6">
        <v>1.6345</v>
      </c>
      <c r="B128" s="1">
        <f t="shared" si="1"/>
        <v>48.646022005</v>
      </c>
    </row>
    <row r="129" spans="1:2" ht="12.75">
      <c r="A129" s="6">
        <v>1.6406</v>
      </c>
      <c r="B129" s="1">
        <f t="shared" si="1"/>
        <v>48.827706174</v>
      </c>
    </row>
    <row r="130" spans="1:2" ht="12.75">
      <c r="A130" s="6">
        <v>1.6455</v>
      </c>
      <c r="B130" s="1">
        <f t="shared" si="1"/>
        <v>48.97364919499999</v>
      </c>
    </row>
    <row r="131" spans="1:2" ht="12.75">
      <c r="A131" s="6">
        <v>1.6492</v>
      </c>
      <c r="B131" s="1">
        <f t="shared" si="1"/>
        <v>49.083851067999994</v>
      </c>
    </row>
    <row r="132" spans="1:2" ht="12.75">
      <c r="A132" s="6">
        <v>1.6443</v>
      </c>
      <c r="B132" s="1">
        <f t="shared" si="1"/>
        <v>48.937908047</v>
      </c>
    </row>
    <row r="133" spans="1:2" ht="12.75">
      <c r="A133" s="6">
        <v>1.6394</v>
      </c>
      <c r="B133" s="1">
        <f t="shared" si="1"/>
        <v>48.791965026</v>
      </c>
    </row>
    <row r="134" spans="1:2" ht="12.75">
      <c r="A134" s="6">
        <v>1.6333</v>
      </c>
      <c r="B134" s="1">
        <f t="shared" si="1"/>
        <v>48.610280857</v>
      </c>
    </row>
    <row r="135" spans="1:2" ht="12.75">
      <c r="A135" s="6">
        <v>1.6321</v>
      </c>
      <c r="B135" s="1">
        <f t="shared" si="1"/>
        <v>48.574539709</v>
      </c>
    </row>
    <row r="136" spans="1:2" ht="12.75">
      <c r="A136" s="6">
        <v>1.6296</v>
      </c>
      <c r="B136" s="1">
        <f t="shared" si="1"/>
        <v>48.500078984</v>
      </c>
    </row>
    <row r="137" spans="1:2" ht="12.75">
      <c r="A137" s="6">
        <v>1.6296</v>
      </c>
      <c r="B137" s="1">
        <f t="shared" si="1"/>
        <v>48.500078984</v>
      </c>
    </row>
    <row r="138" spans="1:2" ht="12.75">
      <c r="A138" s="6">
        <v>1.6272</v>
      </c>
      <c r="B138" s="1">
        <f t="shared" si="1"/>
        <v>48.428596688</v>
      </c>
    </row>
    <row r="139" spans="1:2" ht="12.75">
      <c r="A139" s="6">
        <v>1.6296</v>
      </c>
      <c r="B139" s="1">
        <f aca="true" t="shared" si="2" ref="B139:B202">(A139*29.78429)-0.0364</f>
        <v>48.500078984</v>
      </c>
    </row>
    <row r="140" spans="1:2" ht="12.75">
      <c r="A140" s="6">
        <v>1.6321</v>
      </c>
      <c r="B140" s="1">
        <f t="shared" si="2"/>
        <v>48.574539709</v>
      </c>
    </row>
    <row r="141" spans="1:2" ht="12.75">
      <c r="A141" s="6">
        <v>1.6321</v>
      </c>
      <c r="B141" s="1">
        <f t="shared" si="2"/>
        <v>48.574539709</v>
      </c>
    </row>
    <row r="142" spans="1:2" ht="12.75">
      <c r="A142" s="6">
        <v>1.6382</v>
      </c>
      <c r="B142" s="1">
        <f t="shared" si="2"/>
        <v>48.756223878</v>
      </c>
    </row>
    <row r="143" spans="1:2" ht="12.75">
      <c r="A143" s="6">
        <v>1.6553</v>
      </c>
      <c r="B143" s="1">
        <f t="shared" si="2"/>
        <v>49.265535236999995</v>
      </c>
    </row>
    <row r="144" spans="1:2" ht="12.75">
      <c r="A144" s="6">
        <v>1.6736</v>
      </c>
      <c r="B144" s="1">
        <f t="shared" si="2"/>
        <v>49.810587743999996</v>
      </c>
    </row>
    <row r="145" spans="1:2" ht="12.75">
      <c r="A145" s="6">
        <v>1.709</v>
      </c>
      <c r="B145" s="1">
        <f t="shared" si="2"/>
        <v>50.86495161</v>
      </c>
    </row>
    <row r="146" spans="1:2" ht="12.75">
      <c r="A146" s="6">
        <v>1.748</v>
      </c>
      <c r="B146" s="1">
        <f t="shared" si="2"/>
        <v>52.02653892</v>
      </c>
    </row>
    <row r="147" spans="1:2" ht="12.75">
      <c r="A147" s="6">
        <v>1.7371</v>
      </c>
      <c r="B147" s="1">
        <f t="shared" si="2"/>
        <v>51.701890159</v>
      </c>
    </row>
    <row r="148" spans="1:2" ht="12.75">
      <c r="A148" s="6">
        <v>1.7517</v>
      </c>
      <c r="B148" s="1">
        <f t="shared" si="2"/>
        <v>52.136740793</v>
      </c>
    </row>
    <row r="149" spans="1:2" ht="12.75">
      <c r="A149" s="6">
        <v>1.7163</v>
      </c>
      <c r="B149" s="1">
        <f t="shared" si="2"/>
        <v>51.082376927</v>
      </c>
    </row>
    <row r="150" spans="1:2" ht="12.75">
      <c r="A150" s="6">
        <v>1.6809</v>
      </c>
      <c r="B150" s="1">
        <f t="shared" si="2"/>
        <v>50.028013060999996</v>
      </c>
    </row>
    <row r="151" spans="1:2" ht="12.75">
      <c r="A151" s="6">
        <v>1.6663</v>
      </c>
      <c r="B151" s="1">
        <f t="shared" si="2"/>
        <v>49.593162426999996</v>
      </c>
    </row>
    <row r="152" spans="1:2" ht="12.75">
      <c r="A152" s="6">
        <v>1.6492</v>
      </c>
      <c r="B152" s="1">
        <f t="shared" si="2"/>
        <v>49.083851067999994</v>
      </c>
    </row>
    <row r="153" spans="1:2" ht="12.75">
      <c r="A153" s="6">
        <v>1.6431</v>
      </c>
      <c r="B153" s="1">
        <f t="shared" si="2"/>
        <v>48.902166899</v>
      </c>
    </row>
    <row r="154" spans="1:2" ht="12.75">
      <c r="A154" s="6">
        <v>1.6406</v>
      </c>
      <c r="B154" s="1">
        <f t="shared" si="2"/>
        <v>48.827706174</v>
      </c>
    </row>
    <row r="155" spans="1:2" ht="12.75">
      <c r="A155" s="6">
        <v>1.6467</v>
      </c>
      <c r="B155" s="1">
        <f t="shared" si="2"/>
        <v>49.009390343</v>
      </c>
    </row>
    <row r="156" spans="1:2" ht="12.75">
      <c r="A156" s="6">
        <v>1.6479</v>
      </c>
      <c r="B156" s="1">
        <f t="shared" si="2"/>
        <v>49.04513149099999</v>
      </c>
    </row>
    <row r="157" spans="1:2" ht="12.75">
      <c r="A157" s="6">
        <v>1.637</v>
      </c>
      <c r="B157" s="1">
        <f t="shared" si="2"/>
        <v>48.72048273</v>
      </c>
    </row>
    <row r="158" spans="1:2" ht="12.75">
      <c r="A158" s="6">
        <v>1.6296</v>
      </c>
      <c r="B158" s="1">
        <f t="shared" si="2"/>
        <v>48.500078984</v>
      </c>
    </row>
    <row r="159" spans="1:2" ht="12.75">
      <c r="A159" s="6">
        <v>1.6223</v>
      </c>
      <c r="B159" s="1">
        <f t="shared" si="2"/>
        <v>48.282653667</v>
      </c>
    </row>
    <row r="160" spans="1:2" ht="12.75">
      <c r="A160" s="6">
        <v>1.6223</v>
      </c>
      <c r="B160" s="1">
        <f t="shared" si="2"/>
        <v>48.282653667</v>
      </c>
    </row>
    <row r="161" spans="1:2" ht="12.75">
      <c r="A161" s="6">
        <v>1.6174</v>
      </c>
      <c r="B161" s="1">
        <f t="shared" si="2"/>
        <v>48.136710646</v>
      </c>
    </row>
    <row r="162" spans="1:2" ht="12.75">
      <c r="A162" s="6">
        <v>1.615</v>
      </c>
      <c r="B162" s="1">
        <f t="shared" si="2"/>
        <v>48.06522835</v>
      </c>
    </row>
    <row r="163" spans="1:2" ht="12.75">
      <c r="A163" s="6">
        <v>1.6125</v>
      </c>
      <c r="B163" s="1">
        <f t="shared" si="2"/>
        <v>47.990767625</v>
      </c>
    </row>
    <row r="164" spans="1:2" ht="12.75">
      <c r="A164" s="6">
        <v>1.6113</v>
      </c>
      <c r="B164" s="1">
        <f t="shared" si="2"/>
        <v>47.955026477</v>
      </c>
    </row>
    <row r="165" spans="1:2" ht="12.75">
      <c r="A165" s="6">
        <v>1.6077</v>
      </c>
      <c r="B165" s="1">
        <f t="shared" si="2"/>
        <v>47.84780303299999</v>
      </c>
    </row>
    <row r="166" spans="1:2" ht="12.75">
      <c r="A166" s="6">
        <v>1.6052</v>
      </c>
      <c r="B166" s="1">
        <f t="shared" si="2"/>
        <v>47.773342308</v>
      </c>
    </row>
    <row r="167" spans="1:2" ht="12.75">
      <c r="A167" s="6">
        <v>1.604</v>
      </c>
      <c r="B167" s="1">
        <f t="shared" si="2"/>
        <v>47.73760116</v>
      </c>
    </row>
    <row r="168" spans="1:2" ht="12.75">
      <c r="A168" s="6">
        <v>1.6077</v>
      </c>
      <c r="B168" s="1">
        <f t="shared" si="2"/>
        <v>47.84780303299999</v>
      </c>
    </row>
    <row r="169" spans="1:2" ht="12.75">
      <c r="A169" s="6">
        <v>1.6077</v>
      </c>
      <c r="B169" s="1">
        <f t="shared" si="2"/>
        <v>47.84780303299999</v>
      </c>
    </row>
    <row r="170" spans="1:2" ht="12.75">
      <c r="A170" s="6">
        <v>1.6016</v>
      </c>
      <c r="B170" s="1">
        <f t="shared" si="2"/>
        <v>47.666118864</v>
      </c>
    </row>
    <row r="171" spans="1:2" ht="12.75">
      <c r="A171" s="6">
        <v>1.6052</v>
      </c>
      <c r="B171" s="1">
        <f t="shared" si="2"/>
        <v>47.773342308</v>
      </c>
    </row>
    <row r="172" spans="1:2" ht="12.75">
      <c r="A172" s="6">
        <v>1.6187</v>
      </c>
      <c r="B172" s="1">
        <f t="shared" si="2"/>
        <v>48.175430223</v>
      </c>
    </row>
    <row r="173" spans="1:2" ht="12.75">
      <c r="A173" s="6">
        <v>1.6101</v>
      </c>
      <c r="B173" s="1">
        <f t="shared" si="2"/>
        <v>47.919285329</v>
      </c>
    </row>
    <row r="174" spans="1:2" ht="12.75">
      <c r="A174" s="6">
        <v>1.6016</v>
      </c>
      <c r="B174" s="1">
        <f t="shared" si="2"/>
        <v>47.666118864</v>
      </c>
    </row>
    <row r="175" spans="1:2" ht="12.75">
      <c r="A175" s="6">
        <v>1.5991</v>
      </c>
      <c r="B175" s="1">
        <f t="shared" si="2"/>
        <v>47.591658138999996</v>
      </c>
    </row>
    <row r="176" spans="1:2" ht="12.75">
      <c r="A176" s="6">
        <v>1.5881</v>
      </c>
      <c r="B176" s="1">
        <f t="shared" si="2"/>
        <v>47.264030949</v>
      </c>
    </row>
    <row r="177" spans="1:2" ht="12.75">
      <c r="A177" s="6">
        <v>1.5735</v>
      </c>
      <c r="B177" s="1">
        <f t="shared" si="2"/>
        <v>46.829180314999995</v>
      </c>
    </row>
    <row r="178" spans="1:2" ht="12.75">
      <c r="A178" s="6">
        <v>1.5723</v>
      </c>
      <c r="B178" s="1">
        <f t="shared" si="2"/>
        <v>46.793439166999995</v>
      </c>
    </row>
    <row r="179" spans="1:2" ht="12.75">
      <c r="A179" s="6">
        <v>1.5723</v>
      </c>
      <c r="B179" s="1">
        <f t="shared" si="2"/>
        <v>46.793439166999995</v>
      </c>
    </row>
    <row r="180" spans="1:2" ht="12.75">
      <c r="A180" s="6">
        <v>1.5771</v>
      </c>
      <c r="B180" s="1">
        <f t="shared" si="2"/>
        <v>46.936403758999994</v>
      </c>
    </row>
    <row r="181" spans="1:2" ht="12.75">
      <c r="A181" s="6">
        <v>1.5625</v>
      </c>
      <c r="B181" s="1">
        <f t="shared" si="2"/>
        <v>46.501553125</v>
      </c>
    </row>
    <row r="182" spans="1:2" ht="12.75">
      <c r="A182" s="6">
        <v>1.5649</v>
      </c>
      <c r="B182" s="1">
        <f t="shared" si="2"/>
        <v>46.57303542099999</v>
      </c>
    </row>
    <row r="183" spans="1:2" ht="12.75">
      <c r="A183" s="6">
        <v>1.571</v>
      </c>
      <c r="B183" s="1">
        <f t="shared" si="2"/>
        <v>46.75471958999999</v>
      </c>
    </row>
    <row r="184" spans="1:2" ht="12.75">
      <c r="A184" s="6">
        <v>1.5747</v>
      </c>
      <c r="B184" s="1">
        <f t="shared" si="2"/>
        <v>46.864921462999995</v>
      </c>
    </row>
    <row r="185" spans="1:2" ht="12.75">
      <c r="A185" s="6">
        <v>1.593</v>
      </c>
      <c r="B185" s="1">
        <f t="shared" si="2"/>
        <v>47.409973969999996</v>
      </c>
    </row>
    <row r="186" spans="1:2" ht="12.75">
      <c r="A186" s="6">
        <v>1.5784</v>
      </c>
      <c r="B186" s="1">
        <f t="shared" si="2"/>
        <v>46.975123335999996</v>
      </c>
    </row>
    <row r="187" spans="1:2" ht="12.75">
      <c r="A187" s="6">
        <v>1.5503</v>
      </c>
      <c r="B187" s="1">
        <f t="shared" si="2"/>
        <v>46.138184787</v>
      </c>
    </row>
    <row r="188" spans="1:2" ht="12.75">
      <c r="A188" s="6">
        <v>1.5417</v>
      </c>
      <c r="B188" s="1">
        <f t="shared" si="2"/>
        <v>45.882039893</v>
      </c>
    </row>
    <row r="189" spans="1:2" ht="12.75">
      <c r="A189" s="6">
        <v>1.5308</v>
      </c>
      <c r="B189" s="1">
        <f t="shared" si="2"/>
        <v>45.55739113199999</v>
      </c>
    </row>
    <row r="190" spans="1:2" ht="12.75">
      <c r="A190" s="6">
        <v>1.5222</v>
      </c>
      <c r="B190" s="1">
        <f t="shared" si="2"/>
        <v>45.301246238</v>
      </c>
    </row>
    <row r="191" spans="1:2" ht="12.75">
      <c r="A191" s="6">
        <v>1.5247</v>
      </c>
      <c r="B191" s="1">
        <f t="shared" si="2"/>
        <v>45.375706963</v>
      </c>
    </row>
    <row r="192" spans="1:2" ht="12.75">
      <c r="A192" s="6">
        <v>1.5234</v>
      </c>
      <c r="B192" s="1">
        <f t="shared" si="2"/>
        <v>45.336987386</v>
      </c>
    </row>
    <row r="193" spans="1:2" ht="12.75">
      <c r="A193" s="6">
        <v>1.5137</v>
      </c>
      <c r="B193" s="1">
        <f t="shared" si="2"/>
        <v>45.048079773</v>
      </c>
    </row>
    <row r="194" spans="1:2" ht="12.75">
      <c r="A194" s="6">
        <v>1.5076</v>
      </c>
      <c r="B194" s="1">
        <f t="shared" si="2"/>
        <v>44.866395604</v>
      </c>
    </row>
    <row r="195" spans="1:2" ht="12.75">
      <c r="A195" s="6">
        <v>1.5027</v>
      </c>
      <c r="B195" s="1">
        <f t="shared" si="2"/>
        <v>44.720452583</v>
      </c>
    </row>
    <row r="196" spans="1:2" ht="12.75">
      <c r="A196" s="6">
        <v>1.499</v>
      </c>
      <c r="B196" s="1">
        <f t="shared" si="2"/>
        <v>44.61025071</v>
      </c>
    </row>
    <row r="197" spans="1:2" ht="12.75">
      <c r="A197" s="6">
        <v>1.488</v>
      </c>
      <c r="B197" s="1">
        <f t="shared" si="2"/>
        <v>44.282623519999994</v>
      </c>
    </row>
    <row r="198" spans="1:2" ht="12.75">
      <c r="A198" s="6">
        <v>1.4819</v>
      </c>
      <c r="B198" s="1">
        <f t="shared" si="2"/>
        <v>44.100939350999994</v>
      </c>
    </row>
    <row r="199" spans="1:2" ht="12.75">
      <c r="A199" s="6">
        <v>1.4722</v>
      </c>
      <c r="B199" s="1">
        <f t="shared" si="2"/>
        <v>43.812031737999995</v>
      </c>
    </row>
    <row r="200" spans="1:2" ht="12.75">
      <c r="A200" s="6">
        <v>1.4673</v>
      </c>
      <c r="B200" s="1">
        <f t="shared" si="2"/>
        <v>43.666088717</v>
      </c>
    </row>
    <row r="201" spans="1:2" ht="12.75">
      <c r="A201" s="6">
        <v>1.4575</v>
      </c>
      <c r="B201" s="1">
        <f t="shared" si="2"/>
        <v>43.374202675</v>
      </c>
    </row>
    <row r="202" spans="1:2" ht="12.75">
      <c r="A202" s="6">
        <v>1.4563</v>
      </c>
      <c r="B202" s="1">
        <f t="shared" si="2"/>
        <v>43.33846152699999</v>
      </c>
    </row>
    <row r="203" spans="1:2" ht="12.75">
      <c r="A203" s="6">
        <v>1.4502</v>
      </c>
      <c r="B203" s="1">
        <f aca="true" t="shared" si="3" ref="B203:B266">(A203*29.78429)-0.0364</f>
        <v>43.15677735799999</v>
      </c>
    </row>
    <row r="204" spans="1:2" ht="12.75">
      <c r="A204" s="6">
        <v>1.4478</v>
      </c>
      <c r="B204" s="1">
        <f t="shared" si="3"/>
        <v>43.085295062</v>
      </c>
    </row>
    <row r="205" spans="1:2" ht="12.75">
      <c r="A205" s="6">
        <v>1.438</v>
      </c>
      <c r="B205" s="1">
        <f t="shared" si="3"/>
        <v>42.79340902</v>
      </c>
    </row>
    <row r="206" spans="1:2" ht="12.75">
      <c r="A206" s="6">
        <v>1.4282</v>
      </c>
      <c r="B206" s="1">
        <f t="shared" si="3"/>
        <v>42.501522978</v>
      </c>
    </row>
    <row r="207" spans="1:2" ht="12.75">
      <c r="A207" s="6">
        <v>1.4307</v>
      </c>
      <c r="B207" s="1">
        <f t="shared" si="3"/>
        <v>42.575983703</v>
      </c>
    </row>
    <row r="208" spans="1:2" ht="12.75">
      <c r="A208" s="6">
        <v>1.4246</v>
      </c>
      <c r="B208" s="1">
        <f t="shared" si="3"/>
        <v>42.394299534</v>
      </c>
    </row>
    <row r="209" spans="1:2" ht="12.75">
      <c r="A209" s="6">
        <v>1.4172</v>
      </c>
      <c r="B209" s="1">
        <f t="shared" si="3"/>
        <v>42.173895787999996</v>
      </c>
    </row>
    <row r="210" spans="1:2" ht="12.75">
      <c r="A210" s="6">
        <v>1.4124</v>
      </c>
      <c r="B210" s="1">
        <f t="shared" si="3"/>
        <v>42.030931196</v>
      </c>
    </row>
    <row r="211" spans="1:2" ht="12.75">
      <c r="A211" s="6">
        <v>1.4111</v>
      </c>
      <c r="B211" s="1">
        <f t="shared" si="3"/>
        <v>41.992211618999995</v>
      </c>
    </row>
    <row r="212" spans="1:2" ht="12.75">
      <c r="A212" s="6">
        <v>1.4075</v>
      </c>
      <c r="B212" s="1">
        <f t="shared" si="3"/>
        <v>41.884988175</v>
      </c>
    </row>
    <row r="213" spans="1:2" ht="12.75">
      <c r="A213" s="6">
        <v>1.3965</v>
      </c>
      <c r="B213" s="1">
        <f t="shared" si="3"/>
        <v>41.557360985</v>
      </c>
    </row>
    <row r="214" spans="1:2" ht="12.75">
      <c r="A214" s="6">
        <v>1.3867</v>
      </c>
      <c r="B214" s="1">
        <f t="shared" si="3"/>
        <v>41.265474943</v>
      </c>
    </row>
    <row r="215" spans="1:2" ht="12.75">
      <c r="A215" s="6">
        <v>1.3843</v>
      </c>
      <c r="B215" s="1">
        <f t="shared" si="3"/>
        <v>41.193992647</v>
      </c>
    </row>
    <row r="216" spans="1:2" ht="12.75">
      <c r="A216" s="6">
        <v>1.3831</v>
      </c>
      <c r="B216" s="1">
        <f t="shared" si="3"/>
        <v>41.158251498999995</v>
      </c>
    </row>
    <row r="217" spans="1:2" ht="12.75">
      <c r="A217" s="6">
        <v>1.3708</v>
      </c>
      <c r="B217" s="1">
        <f t="shared" si="3"/>
        <v>40.791904732</v>
      </c>
    </row>
    <row r="218" spans="1:2" ht="12.75">
      <c r="A218" s="6">
        <v>1.366</v>
      </c>
      <c r="B218" s="1">
        <f t="shared" si="3"/>
        <v>40.64894014</v>
      </c>
    </row>
    <row r="219" spans="1:2" ht="12.75">
      <c r="A219" s="6">
        <v>1.366</v>
      </c>
      <c r="B219" s="1">
        <f t="shared" si="3"/>
        <v>40.64894014</v>
      </c>
    </row>
    <row r="220" spans="1:2" ht="12.75">
      <c r="A220" s="6">
        <v>1.3623</v>
      </c>
      <c r="B220" s="1">
        <f t="shared" si="3"/>
        <v>40.538738267</v>
      </c>
    </row>
    <row r="221" spans="1:2" ht="12.75">
      <c r="A221" s="6">
        <v>1.3538</v>
      </c>
      <c r="B221" s="1">
        <f t="shared" si="3"/>
        <v>40.28557180199999</v>
      </c>
    </row>
    <row r="222" spans="1:2" ht="12.75">
      <c r="A222" s="6">
        <v>1.344</v>
      </c>
      <c r="B222" s="1">
        <f t="shared" si="3"/>
        <v>39.99368576</v>
      </c>
    </row>
    <row r="223" spans="1:2" ht="12.75">
      <c r="A223" s="6">
        <v>1.3416</v>
      </c>
      <c r="B223" s="1">
        <f t="shared" si="3"/>
        <v>39.92220346399999</v>
      </c>
    </row>
    <row r="224" spans="1:2" ht="12.75">
      <c r="A224" s="6">
        <v>1.3354</v>
      </c>
      <c r="B224" s="1">
        <f t="shared" si="3"/>
        <v>39.737540865999996</v>
      </c>
    </row>
    <row r="225" spans="1:2" ht="12.75">
      <c r="A225" s="6">
        <v>1.3318</v>
      </c>
      <c r="B225" s="1">
        <f t="shared" si="3"/>
        <v>39.630317422</v>
      </c>
    </row>
    <row r="226" spans="1:2" ht="12.75">
      <c r="A226" s="6">
        <v>1.3208</v>
      </c>
      <c r="B226" s="1">
        <f t="shared" si="3"/>
        <v>39.302690231999996</v>
      </c>
    </row>
    <row r="227" spans="1:2" ht="12.75">
      <c r="A227" s="6">
        <v>1.3171</v>
      </c>
      <c r="B227" s="1">
        <f t="shared" si="3"/>
        <v>39.192488358999995</v>
      </c>
    </row>
    <row r="228" spans="1:2" ht="12.75">
      <c r="A228" s="6">
        <v>1.3086</v>
      </c>
      <c r="B228" s="1">
        <f t="shared" si="3"/>
        <v>38.939321893999995</v>
      </c>
    </row>
    <row r="229" spans="1:2" ht="12.75">
      <c r="A229" s="6">
        <v>1.3037</v>
      </c>
      <c r="B229" s="1">
        <f t="shared" si="3"/>
        <v>38.793378873</v>
      </c>
    </row>
    <row r="230" spans="1:2" ht="12.75">
      <c r="A230" s="6">
        <v>1.3013</v>
      </c>
      <c r="B230" s="1">
        <f t="shared" si="3"/>
        <v>38.721896576999995</v>
      </c>
    </row>
    <row r="231" spans="1:2" ht="12.75">
      <c r="A231" s="6">
        <v>1.2878</v>
      </c>
      <c r="B231" s="1">
        <f t="shared" si="3"/>
        <v>38.319808662</v>
      </c>
    </row>
    <row r="232" spans="1:2" ht="12.75">
      <c r="A232" s="6">
        <v>1.2854</v>
      </c>
      <c r="B232" s="1">
        <f t="shared" si="3"/>
        <v>38.248326366</v>
      </c>
    </row>
    <row r="233" spans="1:2" ht="12.75">
      <c r="A233" s="6">
        <v>1.2842</v>
      </c>
      <c r="B233" s="1">
        <f t="shared" si="3"/>
        <v>38.212585218</v>
      </c>
    </row>
    <row r="234" spans="1:2" ht="12.75">
      <c r="A234" s="6">
        <v>1.2744</v>
      </c>
      <c r="B234" s="1">
        <f t="shared" si="3"/>
        <v>37.920699176</v>
      </c>
    </row>
    <row r="235" spans="1:2" ht="12.75">
      <c r="A235" s="6">
        <v>1.2756</v>
      </c>
      <c r="B235" s="1">
        <f t="shared" si="3"/>
        <v>37.956440324</v>
      </c>
    </row>
    <row r="236" spans="1:2" ht="12.75">
      <c r="A236" s="6">
        <v>1.2671</v>
      </c>
      <c r="B236" s="1">
        <f t="shared" si="3"/>
        <v>37.70327385899999</v>
      </c>
    </row>
    <row r="237" spans="1:2" ht="12.75">
      <c r="A237" s="6">
        <v>1.2634</v>
      </c>
      <c r="B237" s="1">
        <f t="shared" si="3"/>
        <v>37.593071986</v>
      </c>
    </row>
    <row r="238" spans="1:2" ht="12.75">
      <c r="A238" s="6">
        <v>1.2512</v>
      </c>
      <c r="B238" s="1">
        <f t="shared" si="3"/>
        <v>37.229703648</v>
      </c>
    </row>
    <row r="239" spans="1:2" ht="12.75">
      <c r="A239" s="6">
        <v>1.25</v>
      </c>
      <c r="B239" s="1">
        <f t="shared" si="3"/>
        <v>37.1939625</v>
      </c>
    </row>
    <row r="240" spans="1:2" ht="12.75">
      <c r="A240" s="6">
        <v>1.2512</v>
      </c>
      <c r="B240" s="1">
        <f t="shared" si="3"/>
        <v>37.229703648</v>
      </c>
    </row>
    <row r="241" spans="1:2" ht="12.75">
      <c r="A241" s="6">
        <v>1.2463</v>
      </c>
      <c r="B241" s="1">
        <f t="shared" si="3"/>
        <v>37.083760627</v>
      </c>
    </row>
    <row r="242" spans="1:2" ht="12.75">
      <c r="A242" s="6">
        <v>1.2402</v>
      </c>
      <c r="B242" s="1">
        <f t="shared" si="3"/>
        <v>36.902076457999996</v>
      </c>
    </row>
    <row r="243" spans="1:2" ht="12.75">
      <c r="A243" s="6">
        <v>1.2378</v>
      </c>
      <c r="B243" s="1">
        <f t="shared" si="3"/>
        <v>36.830594162</v>
      </c>
    </row>
    <row r="244" spans="1:2" ht="12.75">
      <c r="A244" s="6">
        <v>1.228</v>
      </c>
      <c r="B244" s="1">
        <f t="shared" si="3"/>
        <v>36.538708119999995</v>
      </c>
    </row>
    <row r="245" spans="1:2" ht="12.75">
      <c r="A245" s="6">
        <v>1.2292</v>
      </c>
      <c r="B245" s="1">
        <f t="shared" si="3"/>
        <v>36.574449268</v>
      </c>
    </row>
    <row r="246" spans="1:2" ht="12.75">
      <c r="A246" s="6">
        <v>1.2231</v>
      </c>
      <c r="B246" s="1">
        <f t="shared" si="3"/>
        <v>36.392765099</v>
      </c>
    </row>
    <row r="247" spans="1:2" ht="12.75">
      <c r="A247" s="6">
        <v>1.2134</v>
      </c>
      <c r="B247" s="1">
        <f t="shared" si="3"/>
        <v>36.103857485999995</v>
      </c>
    </row>
    <row r="248" spans="1:2" ht="12.75">
      <c r="A248" s="6">
        <v>1.2073</v>
      </c>
      <c r="B248" s="1">
        <f t="shared" si="3"/>
        <v>35.922173317</v>
      </c>
    </row>
    <row r="249" spans="1:2" ht="12.75">
      <c r="A249" s="6">
        <v>1.2085</v>
      </c>
      <c r="B249" s="1">
        <f t="shared" si="3"/>
        <v>35.957914464999995</v>
      </c>
    </row>
    <row r="250" spans="1:2" ht="12.75">
      <c r="A250" s="6">
        <v>1.1975</v>
      </c>
      <c r="B250" s="1">
        <f t="shared" si="3"/>
        <v>35.630287275</v>
      </c>
    </row>
    <row r="251" spans="1:2" ht="12.75">
      <c r="A251" s="6">
        <v>1.1987</v>
      </c>
      <c r="B251" s="1">
        <f t="shared" si="3"/>
        <v>35.666028423</v>
      </c>
    </row>
    <row r="252" spans="1:2" ht="12.75">
      <c r="A252" s="6">
        <v>1.1938</v>
      </c>
      <c r="B252" s="1">
        <f t="shared" si="3"/>
        <v>35.520085402</v>
      </c>
    </row>
    <row r="253" spans="1:2" ht="12.75">
      <c r="A253" s="6">
        <v>1.1914</v>
      </c>
      <c r="B253" s="1">
        <f t="shared" si="3"/>
        <v>35.448603106</v>
      </c>
    </row>
    <row r="254" spans="1:2" ht="12.75">
      <c r="A254" s="6">
        <v>1.1865</v>
      </c>
      <c r="B254" s="1">
        <f t="shared" si="3"/>
        <v>35.302660085</v>
      </c>
    </row>
    <row r="255" spans="1:2" ht="12.75">
      <c r="A255" s="6">
        <v>1.1804</v>
      </c>
      <c r="B255" s="1">
        <f t="shared" si="3"/>
        <v>35.12097591599999</v>
      </c>
    </row>
    <row r="256" spans="1:2" ht="12.75">
      <c r="A256" s="6">
        <v>1.1768</v>
      </c>
      <c r="B256" s="1">
        <f t="shared" si="3"/>
        <v>35.013752472</v>
      </c>
    </row>
    <row r="257" spans="1:2" ht="12.75">
      <c r="A257" s="6">
        <v>1.1719</v>
      </c>
      <c r="B257" s="1">
        <f t="shared" si="3"/>
        <v>34.867809451</v>
      </c>
    </row>
    <row r="258" spans="1:2" ht="12.75">
      <c r="A258" s="6">
        <v>1.1658</v>
      </c>
      <c r="B258" s="1">
        <f t="shared" si="3"/>
        <v>34.686125282</v>
      </c>
    </row>
    <row r="259" spans="1:2" ht="12.75">
      <c r="A259" s="6">
        <v>1.1646</v>
      </c>
      <c r="B259" s="1">
        <f t="shared" si="3"/>
        <v>34.650384134</v>
      </c>
    </row>
    <row r="260" spans="1:2" ht="12.75">
      <c r="A260" s="6">
        <v>1.1584</v>
      </c>
      <c r="B260" s="1">
        <f t="shared" si="3"/>
        <v>34.465721536000004</v>
      </c>
    </row>
    <row r="261" spans="1:2" ht="12.75">
      <c r="A261" s="6">
        <v>1.1536</v>
      </c>
      <c r="B261" s="1">
        <f t="shared" si="3"/>
        <v>34.322756944</v>
      </c>
    </row>
    <row r="262" spans="1:2" ht="12.75">
      <c r="A262" s="6">
        <v>1.1414</v>
      </c>
      <c r="B262" s="1">
        <f t="shared" si="3"/>
        <v>33.959388606</v>
      </c>
    </row>
    <row r="263" spans="1:2" ht="12.75">
      <c r="A263" s="6">
        <v>1.1389</v>
      </c>
      <c r="B263" s="1">
        <f t="shared" si="3"/>
        <v>33.884927880999996</v>
      </c>
    </row>
    <row r="264" spans="1:2" ht="12.75">
      <c r="A264" s="6">
        <v>1.1304</v>
      </c>
      <c r="B264" s="1">
        <f t="shared" si="3"/>
        <v>33.631761416</v>
      </c>
    </row>
    <row r="265" spans="1:2" ht="12.75">
      <c r="A265" s="6">
        <v>1.1243</v>
      </c>
      <c r="B265" s="1">
        <f t="shared" si="3"/>
        <v>33.450077247</v>
      </c>
    </row>
    <row r="266" spans="1:2" ht="12.75">
      <c r="A266" s="6">
        <v>1.123</v>
      </c>
      <c r="B266" s="1">
        <f t="shared" si="3"/>
        <v>33.41135767</v>
      </c>
    </row>
    <row r="267" spans="1:2" ht="12.75">
      <c r="A267" s="6">
        <v>1.1169</v>
      </c>
      <c r="B267" s="1">
        <f aca="true" t="shared" si="4" ref="B267:B330">(A267*29.78429)-0.0364</f>
        <v>33.229673501</v>
      </c>
    </row>
    <row r="268" spans="1:2" ht="12.75">
      <c r="A268" s="6">
        <v>1.1169</v>
      </c>
      <c r="B268" s="1">
        <f t="shared" si="4"/>
        <v>33.229673501</v>
      </c>
    </row>
    <row r="269" spans="1:2" ht="12.75">
      <c r="A269" s="6">
        <v>1.106</v>
      </c>
      <c r="B269" s="1">
        <f t="shared" si="4"/>
        <v>32.90502474</v>
      </c>
    </row>
    <row r="270" spans="1:2" ht="12.75">
      <c r="A270" s="6">
        <v>1.1035</v>
      </c>
      <c r="B270" s="1">
        <f t="shared" si="4"/>
        <v>32.83056401499999</v>
      </c>
    </row>
    <row r="271" spans="1:2" ht="12.75">
      <c r="A271" s="6">
        <v>1.0974</v>
      </c>
      <c r="B271" s="1">
        <f t="shared" si="4"/>
        <v>32.64887984599999</v>
      </c>
    </row>
    <row r="272" spans="1:2" ht="12.75">
      <c r="A272" s="6">
        <v>1.0974</v>
      </c>
      <c r="B272" s="1">
        <f t="shared" si="4"/>
        <v>32.64887984599999</v>
      </c>
    </row>
    <row r="273" spans="1:2" ht="12.75">
      <c r="A273" s="6">
        <v>1.0876</v>
      </c>
      <c r="B273" s="1">
        <f t="shared" si="4"/>
        <v>32.356993804</v>
      </c>
    </row>
    <row r="274" spans="1:2" ht="12.75">
      <c r="A274" s="6">
        <v>1.0803</v>
      </c>
      <c r="B274" s="1">
        <f t="shared" si="4"/>
        <v>32.139568487</v>
      </c>
    </row>
    <row r="275" spans="1:2" ht="12.75">
      <c r="A275" s="6">
        <v>1.0779</v>
      </c>
      <c r="B275" s="1">
        <f t="shared" si="4"/>
        <v>32.068086191</v>
      </c>
    </row>
    <row r="276" spans="1:2" ht="12.75">
      <c r="A276" s="6">
        <v>1.073</v>
      </c>
      <c r="B276" s="1">
        <f t="shared" si="4"/>
        <v>31.92214317</v>
      </c>
    </row>
    <row r="277" spans="1:2" ht="12.75">
      <c r="A277" s="6">
        <v>1.0632</v>
      </c>
      <c r="B277" s="1">
        <f t="shared" si="4"/>
        <v>31.630257127999997</v>
      </c>
    </row>
    <row r="278" spans="1:2" ht="12.75">
      <c r="A278" s="6">
        <v>1.0596</v>
      </c>
      <c r="B278" s="1">
        <f t="shared" si="4"/>
        <v>31.523033684</v>
      </c>
    </row>
    <row r="279" spans="1:2" ht="12.75">
      <c r="A279" s="6">
        <v>1.0583</v>
      </c>
      <c r="B279" s="1">
        <f t="shared" si="4"/>
        <v>31.484314107</v>
      </c>
    </row>
    <row r="280" spans="1:2" ht="12.75">
      <c r="A280" s="6">
        <v>1.0571</v>
      </c>
      <c r="B280" s="1">
        <f t="shared" si="4"/>
        <v>31.448572958999996</v>
      </c>
    </row>
    <row r="281" spans="1:2" ht="12.75">
      <c r="A281" s="6">
        <v>1.0474</v>
      </c>
      <c r="B281" s="1">
        <f t="shared" si="4"/>
        <v>31.159665346</v>
      </c>
    </row>
    <row r="282" spans="1:2" ht="12.75">
      <c r="A282" s="6">
        <v>1.04</v>
      </c>
      <c r="B282" s="1">
        <f t="shared" si="4"/>
        <v>30.9392616</v>
      </c>
    </row>
    <row r="283" spans="1:2" ht="12.75">
      <c r="A283" s="6">
        <v>1.04</v>
      </c>
      <c r="B283" s="1">
        <f t="shared" si="4"/>
        <v>30.9392616</v>
      </c>
    </row>
    <row r="284" spans="1:2" ht="12.75">
      <c r="A284" s="6">
        <v>1.0352</v>
      </c>
      <c r="B284" s="1">
        <f t="shared" si="4"/>
        <v>30.796297007999996</v>
      </c>
    </row>
    <row r="285" spans="1:2" ht="12.75">
      <c r="A285" s="6">
        <v>1.0229</v>
      </c>
      <c r="B285" s="1">
        <f t="shared" si="4"/>
        <v>30.429950240999997</v>
      </c>
    </row>
    <row r="286" spans="1:2" ht="12.75">
      <c r="A286" s="6">
        <v>1.0193</v>
      </c>
      <c r="B286" s="1">
        <f t="shared" si="4"/>
        <v>30.322726797</v>
      </c>
    </row>
    <row r="287" spans="1:2" ht="12.75">
      <c r="A287" s="6">
        <v>1.0156</v>
      </c>
      <c r="B287" s="1">
        <f t="shared" si="4"/>
        <v>30.212524924</v>
      </c>
    </row>
    <row r="288" spans="1:2" ht="12.75">
      <c r="A288" s="6">
        <v>1.0107</v>
      </c>
      <c r="B288" s="1">
        <f t="shared" si="4"/>
        <v>30.066581902999996</v>
      </c>
    </row>
    <row r="289" spans="1:2" ht="12.75">
      <c r="A289" s="6">
        <v>1.001</v>
      </c>
      <c r="B289" s="1">
        <f t="shared" si="4"/>
        <v>29.777674289999997</v>
      </c>
    </row>
    <row r="290" spans="1:2" ht="12.75">
      <c r="A290" s="6">
        <v>0.99976</v>
      </c>
      <c r="B290" s="1">
        <f t="shared" si="4"/>
        <v>29.740741770399996</v>
      </c>
    </row>
    <row r="291" spans="1:2" ht="12.75">
      <c r="A291" s="6">
        <v>0.99854</v>
      </c>
      <c r="B291" s="1">
        <f t="shared" si="4"/>
        <v>29.704404936599996</v>
      </c>
    </row>
    <row r="292" spans="1:2" ht="12.75">
      <c r="A292" s="6">
        <v>0.99487</v>
      </c>
      <c r="B292" s="1">
        <f t="shared" si="4"/>
        <v>29.5950965923</v>
      </c>
    </row>
    <row r="293" spans="1:2" ht="12.75">
      <c r="A293" s="6">
        <v>0.98389</v>
      </c>
      <c r="B293" s="1">
        <f t="shared" si="4"/>
        <v>29.2680650881</v>
      </c>
    </row>
    <row r="294" spans="1:2" ht="12.75">
      <c r="A294" s="6">
        <v>0.97534</v>
      </c>
      <c r="B294" s="1">
        <f t="shared" si="4"/>
        <v>29.013409408599998</v>
      </c>
    </row>
    <row r="295" spans="1:2" ht="12.75">
      <c r="A295" s="6">
        <v>0.97412</v>
      </c>
      <c r="B295" s="1">
        <f t="shared" si="4"/>
        <v>28.977072574799998</v>
      </c>
    </row>
    <row r="296" spans="1:2" ht="12.75">
      <c r="A296" s="6">
        <v>0.96924</v>
      </c>
      <c r="B296" s="1">
        <f t="shared" si="4"/>
        <v>28.831725239599997</v>
      </c>
    </row>
    <row r="297" spans="1:2" ht="12.75">
      <c r="A297" s="6">
        <v>0.96558</v>
      </c>
      <c r="B297" s="1">
        <f t="shared" si="4"/>
        <v>28.722714738199997</v>
      </c>
    </row>
    <row r="298" spans="1:2" ht="12.75">
      <c r="A298" s="6">
        <v>0.95581</v>
      </c>
      <c r="B298" s="1">
        <f t="shared" si="4"/>
        <v>28.4317222249</v>
      </c>
    </row>
    <row r="299" spans="1:2" ht="12.75">
      <c r="A299" s="6">
        <v>0.95093</v>
      </c>
      <c r="B299" s="1">
        <f t="shared" si="4"/>
        <v>28.2863748897</v>
      </c>
    </row>
    <row r="300" spans="1:2" ht="12.75">
      <c r="A300" s="6">
        <v>0.94849</v>
      </c>
      <c r="B300" s="1">
        <f t="shared" si="4"/>
        <v>28.2137012221</v>
      </c>
    </row>
    <row r="301" spans="1:2" ht="12.75">
      <c r="A301" s="6">
        <v>0.94116</v>
      </c>
      <c r="B301" s="1">
        <f t="shared" si="4"/>
        <v>27.9953823764</v>
      </c>
    </row>
    <row r="302" spans="1:2" ht="12.75">
      <c r="A302" s="6">
        <v>0.9375</v>
      </c>
      <c r="B302" s="1">
        <f t="shared" si="4"/>
        <v>27.886371875</v>
      </c>
    </row>
    <row r="303" spans="1:2" ht="12.75">
      <c r="A303" s="6">
        <v>0.93262</v>
      </c>
      <c r="B303" s="1">
        <f t="shared" si="4"/>
        <v>27.741024539799998</v>
      </c>
    </row>
    <row r="304" spans="1:2" ht="12.75">
      <c r="A304" s="6">
        <v>0.92285</v>
      </c>
      <c r="B304" s="1">
        <f t="shared" si="4"/>
        <v>27.450032026499997</v>
      </c>
    </row>
    <row r="305" spans="1:2" ht="12.75">
      <c r="A305" s="6">
        <v>0.91553</v>
      </c>
      <c r="B305" s="1">
        <f t="shared" si="4"/>
        <v>27.232011023699997</v>
      </c>
    </row>
    <row r="306" spans="1:2" ht="12.75">
      <c r="A306" s="6">
        <v>0.91187</v>
      </c>
      <c r="B306" s="1">
        <f t="shared" si="4"/>
        <v>27.123000522299996</v>
      </c>
    </row>
    <row r="307" spans="1:2" ht="12.75">
      <c r="A307" s="6">
        <v>0.90332</v>
      </c>
      <c r="B307" s="1">
        <f t="shared" si="4"/>
        <v>26.8683448428</v>
      </c>
    </row>
    <row r="308" spans="1:2" ht="12.75">
      <c r="A308" s="6">
        <v>0.90088</v>
      </c>
      <c r="B308" s="1">
        <f t="shared" si="4"/>
        <v>26.7956711752</v>
      </c>
    </row>
    <row r="309" spans="1:2" ht="12.75">
      <c r="A309" s="6">
        <v>0.89111</v>
      </c>
      <c r="B309" s="1">
        <f t="shared" si="4"/>
        <v>26.504678661899998</v>
      </c>
    </row>
    <row r="310" spans="1:2" ht="12.75">
      <c r="A310" s="6">
        <v>0.88867</v>
      </c>
      <c r="B310" s="1">
        <f t="shared" si="4"/>
        <v>26.432004994299998</v>
      </c>
    </row>
    <row r="311" spans="1:2" ht="12.75">
      <c r="A311" s="6">
        <v>0.88623</v>
      </c>
      <c r="B311" s="1">
        <f t="shared" si="4"/>
        <v>26.359331326699998</v>
      </c>
    </row>
    <row r="312" spans="1:2" ht="12.75">
      <c r="A312" s="6">
        <v>0.87646</v>
      </c>
      <c r="B312" s="1">
        <f t="shared" si="4"/>
        <v>26.0683388134</v>
      </c>
    </row>
    <row r="313" spans="1:2" ht="12.75">
      <c r="A313" s="6">
        <v>0.87158</v>
      </c>
      <c r="B313" s="1">
        <f t="shared" si="4"/>
        <v>25.9229914782</v>
      </c>
    </row>
    <row r="314" spans="1:2" ht="12.75">
      <c r="A314" s="6">
        <v>0.86426</v>
      </c>
      <c r="B314" s="1">
        <f t="shared" si="4"/>
        <v>25.7049704754</v>
      </c>
    </row>
    <row r="315" spans="1:2" ht="12.75">
      <c r="A315" s="6">
        <v>0.86304</v>
      </c>
      <c r="B315" s="1">
        <f t="shared" si="4"/>
        <v>25.6686336416</v>
      </c>
    </row>
    <row r="316" spans="1:2" ht="12.75">
      <c r="A316" s="6">
        <v>0.85449</v>
      </c>
      <c r="B316" s="1">
        <f t="shared" si="4"/>
        <v>25.4139779621</v>
      </c>
    </row>
    <row r="317" spans="1:2" ht="12.75">
      <c r="A317" s="6">
        <v>0.85083</v>
      </c>
      <c r="B317" s="1">
        <f t="shared" si="4"/>
        <v>25.3049674607</v>
      </c>
    </row>
    <row r="318" spans="1:2" ht="12.75">
      <c r="A318" s="6">
        <v>0.84229</v>
      </c>
      <c r="B318" s="1">
        <f t="shared" si="4"/>
        <v>25.050609624099998</v>
      </c>
    </row>
    <row r="319" spans="1:2" ht="12.75">
      <c r="A319" s="6">
        <v>0.8374</v>
      </c>
      <c r="B319" s="1">
        <f t="shared" si="4"/>
        <v>24.904964446</v>
      </c>
    </row>
    <row r="320" spans="1:2" ht="12.75">
      <c r="A320" s="6">
        <v>0.83252</v>
      </c>
      <c r="B320" s="1">
        <f t="shared" si="4"/>
        <v>24.7596171108</v>
      </c>
    </row>
    <row r="321" spans="1:2" ht="12.75">
      <c r="A321" s="6">
        <v>0.82642</v>
      </c>
      <c r="B321" s="1">
        <f t="shared" si="4"/>
        <v>24.5779329418</v>
      </c>
    </row>
    <row r="322" spans="1:2" ht="12.75">
      <c r="A322" s="6">
        <v>0.82031</v>
      </c>
      <c r="B322" s="1">
        <f t="shared" si="4"/>
        <v>24.3959509299</v>
      </c>
    </row>
    <row r="323" spans="1:2" ht="12.75">
      <c r="A323" s="6">
        <v>0.82031</v>
      </c>
      <c r="B323" s="1">
        <f t="shared" si="4"/>
        <v>24.3959509299</v>
      </c>
    </row>
    <row r="324" spans="1:2" ht="12.75">
      <c r="A324" s="6">
        <v>0.81665</v>
      </c>
      <c r="B324" s="1">
        <f t="shared" si="4"/>
        <v>24.2869404285</v>
      </c>
    </row>
    <row r="325" spans="1:2" ht="12.75">
      <c r="A325" s="6">
        <v>0.80933</v>
      </c>
      <c r="B325" s="1">
        <f t="shared" si="4"/>
        <v>24.0689194257</v>
      </c>
    </row>
    <row r="326" spans="1:2" ht="12.75">
      <c r="A326" s="6">
        <v>0.80566</v>
      </c>
      <c r="B326" s="1">
        <f t="shared" si="4"/>
        <v>23.9596110814</v>
      </c>
    </row>
    <row r="327" spans="1:2" ht="12.75">
      <c r="A327" s="6">
        <v>0.79712</v>
      </c>
      <c r="B327" s="1">
        <f t="shared" si="4"/>
        <v>23.7052532448</v>
      </c>
    </row>
    <row r="328" spans="1:2" ht="12.75">
      <c r="A328" s="6">
        <v>0.79468</v>
      </c>
      <c r="B328" s="1">
        <f t="shared" si="4"/>
        <v>23.6325795772</v>
      </c>
    </row>
    <row r="329" spans="1:2" ht="12.75">
      <c r="A329" s="6">
        <v>0.79224</v>
      </c>
      <c r="B329" s="1">
        <f t="shared" si="4"/>
        <v>23.5599059096</v>
      </c>
    </row>
    <row r="330" spans="1:2" ht="12.75">
      <c r="A330" s="6">
        <v>0.78125</v>
      </c>
      <c r="B330" s="1">
        <f t="shared" si="4"/>
        <v>23.2325765625</v>
      </c>
    </row>
    <row r="331" spans="1:2" ht="12.75">
      <c r="A331" s="6">
        <v>0.77637</v>
      </c>
      <c r="B331" s="1">
        <f aca="true" t="shared" si="5" ref="B331:B394">(A331*29.78429)-0.0364</f>
        <v>23.0872292273</v>
      </c>
    </row>
    <row r="332" spans="1:2" ht="12.75">
      <c r="A332" s="6">
        <v>0.77515</v>
      </c>
      <c r="B332" s="1">
        <f t="shared" si="5"/>
        <v>23.0508923935</v>
      </c>
    </row>
    <row r="333" spans="1:2" ht="12.75">
      <c r="A333" s="6">
        <v>0.76294</v>
      </c>
      <c r="B333" s="1">
        <f t="shared" si="5"/>
        <v>22.6872262126</v>
      </c>
    </row>
    <row r="334" spans="1:2" ht="12.75">
      <c r="A334" s="6">
        <v>0.75806</v>
      </c>
      <c r="B334" s="1">
        <f t="shared" si="5"/>
        <v>22.5418788774</v>
      </c>
    </row>
    <row r="335" spans="1:2" ht="12.75">
      <c r="A335" s="6">
        <v>0.75317</v>
      </c>
      <c r="B335" s="1">
        <f t="shared" si="5"/>
        <v>22.396233699299998</v>
      </c>
    </row>
    <row r="336" spans="1:2" ht="12.75">
      <c r="A336" s="6">
        <v>0.74951</v>
      </c>
      <c r="B336" s="1">
        <f t="shared" si="5"/>
        <v>22.287223197899998</v>
      </c>
    </row>
    <row r="337" spans="1:2" ht="12.75">
      <c r="A337" s="6">
        <v>0.74341</v>
      </c>
      <c r="B337" s="1">
        <f t="shared" si="5"/>
        <v>22.105539028899997</v>
      </c>
    </row>
    <row r="338" spans="1:2" ht="12.75">
      <c r="A338" s="6">
        <v>0.73608</v>
      </c>
      <c r="B338" s="1">
        <f t="shared" si="5"/>
        <v>21.887220183199997</v>
      </c>
    </row>
    <row r="339" spans="1:2" ht="12.75">
      <c r="A339" s="6">
        <v>0.72754</v>
      </c>
      <c r="B339" s="1">
        <f t="shared" si="5"/>
        <v>21.632862346599996</v>
      </c>
    </row>
    <row r="340" spans="1:2" ht="12.75">
      <c r="A340" s="6">
        <v>0.72144</v>
      </c>
      <c r="B340" s="1">
        <f t="shared" si="5"/>
        <v>21.4511781776</v>
      </c>
    </row>
    <row r="341" spans="1:2" ht="12.75">
      <c r="A341" s="6">
        <v>0.71533</v>
      </c>
      <c r="B341" s="1">
        <f t="shared" si="5"/>
        <v>21.2691961657</v>
      </c>
    </row>
    <row r="342" spans="1:2" ht="12.75">
      <c r="A342" s="6">
        <v>0.70923</v>
      </c>
      <c r="B342" s="1">
        <f t="shared" si="5"/>
        <v>21.087511996699998</v>
      </c>
    </row>
    <row r="343" spans="1:2" ht="12.75">
      <c r="A343" s="6">
        <v>0.70557</v>
      </c>
      <c r="B343" s="1">
        <f t="shared" si="5"/>
        <v>20.978501495299998</v>
      </c>
    </row>
    <row r="344" spans="1:2" ht="12.75">
      <c r="A344" s="6">
        <v>0.70435</v>
      </c>
      <c r="B344" s="1">
        <f t="shared" si="5"/>
        <v>20.942164661499998</v>
      </c>
    </row>
    <row r="345" spans="1:2" ht="12.75">
      <c r="A345" s="6">
        <v>0.69824</v>
      </c>
      <c r="B345" s="1">
        <f t="shared" si="5"/>
        <v>20.760182649599997</v>
      </c>
    </row>
    <row r="346" spans="1:2" ht="12.75">
      <c r="A346" s="6">
        <v>0.6897</v>
      </c>
      <c r="B346" s="1">
        <f t="shared" si="5"/>
        <v>20.505824812999997</v>
      </c>
    </row>
    <row r="347" spans="1:2" ht="12.75">
      <c r="A347" s="6">
        <v>0.68481</v>
      </c>
      <c r="B347" s="1">
        <f t="shared" si="5"/>
        <v>20.3601796349</v>
      </c>
    </row>
    <row r="348" spans="1:2" ht="12.75">
      <c r="A348" s="6">
        <v>0.67505</v>
      </c>
      <c r="B348" s="1">
        <f t="shared" si="5"/>
        <v>20.0694849645</v>
      </c>
    </row>
    <row r="349" spans="1:2" ht="12.75">
      <c r="A349" s="6">
        <v>0.66528</v>
      </c>
      <c r="B349" s="1">
        <f t="shared" si="5"/>
        <v>19.778492451199998</v>
      </c>
    </row>
    <row r="350" spans="1:2" ht="12.75">
      <c r="A350" s="6">
        <v>0.65674</v>
      </c>
      <c r="B350" s="1">
        <f t="shared" si="5"/>
        <v>19.524134614599998</v>
      </c>
    </row>
    <row r="351" spans="1:2" ht="12.75">
      <c r="A351" s="6">
        <v>0.65552</v>
      </c>
      <c r="B351" s="1">
        <f t="shared" si="5"/>
        <v>19.487797780799998</v>
      </c>
    </row>
    <row r="352" spans="1:2" ht="12.75">
      <c r="A352" s="6">
        <v>0.64941</v>
      </c>
      <c r="B352" s="1">
        <f t="shared" si="5"/>
        <v>19.3058157689</v>
      </c>
    </row>
    <row r="353" spans="1:2" ht="12.75">
      <c r="A353" s="6">
        <v>0.64087</v>
      </c>
      <c r="B353" s="1">
        <f t="shared" si="5"/>
        <v>19.0514579323</v>
      </c>
    </row>
    <row r="354" spans="1:2" ht="12.75">
      <c r="A354" s="6">
        <v>0.63477</v>
      </c>
      <c r="B354" s="1">
        <f t="shared" si="5"/>
        <v>18.869773763299996</v>
      </c>
    </row>
    <row r="355" spans="1:2" ht="12.75">
      <c r="A355" s="6">
        <v>0.6311</v>
      </c>
      <c r="B355" s="1">
        <f t="shared" si="5"/>
        <v>18.760465419</v>
      </c>
    </row>
    <row r="356" spans="1:2" ht="12.75">
      <c r="A356" s="6">
        <v>0.62744</v>
      </c>
      <c r="B356" s="1">
        <f t="shared" si="5"/>
        <v>18.6514549176</v>
      </c>
    </row>
    <row r="357" spans="1:2" ht="12.75">
      <c r="A357" s="6">
        <v>0.62622</v>
      </c>
      <c r="B357" s="1">
        <f t="shared" si="5"/>
        <v>18.6151180838</v>
      </c>
    </row>
    <row r="358" spans="1:2" ht="12.75">
      <c r="A358" s="6">
        <v>0.6189</v>
      </c>
      <c r="B358" s="1">
        <f t="shared" si="5"/>
        <v>18.397097081</v>
      </c>
    </row>
    <row r="359" spans="1:2" ht="12.75">
      <c r="A359" s="6">
        <v>0.61646</v>
      </c>
      <c r="B359" s="1">
        <f t="shared" si="5"/>
        <v>18.324423413399998</v>
      </c>
    </row>
    <row r="360" spans="1:2" ht="12.75">
      <c r="A360" s="6">
        <v>0.61279</v>
      </c>
      <c r="B360" s="1">
        <f t="shared" si="5"/>
        <v>18.215115069099998</v>
      </c>
    </row>
    <row r="361" spans="1:2" ht="12.75">
      <c r="A361" s="6">
        <v>0.60547</v>
      </c>
      <c r="B361" s="1">
        <f t="shared" si="5"/>
        <v>17.997094066299997</v>
      </c>
    </row>
    <row r="362" spans="1:2" ht="12.75">
      <c r="A362" s="6">
        <v>0.5957</v>
      </c>
      <c r="B362" s="1">
        <f t="shared" si="5"/>
        <v>17.706101553</v>
      </c>
    </row>
    <row r="363" spans="1:2" ht="12.75">
      <c r="A363" s="6">
        <v>0.59204</v>
      </c>
      <c r="B363" s="1">
        <f t="shared" si="5"/>
        <v>17.5970910516</v>
      </c>
    </row>
    <row r="364" spans="1:2" ht="12.75">
      <c r="A364" s="6">
        <v>0.58716</v>
      </c>
      <c r="B364" s="1">
        <f t="shared" si="5"/>
        <v>17.4517437164</v>
      </c>
    </row>
    <row r="365" spans="1:2" ht="12.75">
      <c r="A365" s="6">
        <v>0.58228</v>
      </c>
      <c r="B365" s="1">
        <f t="shared" si="5"/>
        <v>17.3063963812</v>
      </c>
    </row>
    <row r="366" spans="1:2" ht="12.75">
      <c r="A366" s="6">
        <v>0.57617</v>
      </c>
      <c r="B366" s="1">
        <f t="shared" si="5"/>
        <v>17.1244143693</v>
      </c>
    </row>
    <row r="367" spans="1:2" ht="12.75">
      <c r="A367" s="6">
        <v>0.57129</v>
      </c>
      <c r="B367" s="1">
        <f t="shared" si="5"/>
        <v>16.979067034099998</v>
      </c>
    </row>
    <row r="368" spans="1:2" ht="12.75">
      <c r="A368" s="6">
        <v>0.56885</v>
      </c>
      <c r="B368" s="1">
        <f t="shared" si="5"/>
        <v>16.906393366499998</v>
      </c>
    </row>
    <row r="369" spans="1:2" ht="12.75">
      <c r="A369" s="6">
        <v>0.56152</v>
      </c>
      <c r="B369" s="1">
        <f t="shared" si="5"/>
        <v>16.6880745208</v>
      </c>
    </row>
    <row r="370" spans="1:2" ht="12.75">
      <c r="A370" s="6">
        <v>0.55176</v>
      </c>
      <c r="B370" s="1">
        <f t="shared" si="5"/>
        <v>16.3973798504</v>
      </c>
    </row>
    <row r="371" spans="1:2" ht="12.75">
      <c r="A371" s="6">
        <v>0.54932</v>
      </c>
      <c r="B371" s="1">
        <f t="shared" si="5"/>
        <v>16.3247061828</v>
      </c>
    </row>
    <row r="372" spans="1:2" ht="12.75">
      <c r="A372" s="6">
        <v>0.54688</v>
      </c>
      <c r="B372" s="1">
        <f t="shared" si="5"/>
        <v>16.2520325152</v>
      </c>
    </row>
    <row r="373" spans="1:2" ht="12.75">
      <c r="A373" s="6">
        <v>0.53833</v>
      </c>
      <c r="B373" s="1">
        <f t="shared" si="5"/>
        <v>15.997376835699999</v>
      </c>
    </row>
    <row r="374" spans="1:2" ht="12.75">
      <c r="A374" s="6">
        <v>0.53467</v>
      </c>
      <c r="B374" s="1">
        <f t="shared" si="5"/>
        <v>15.888366334299999</v>
      </c>
    </row>
    <row r="375" spans="1:2" ht="12.75">
      <c r="A375" s="6">
        <v>0.52856</v>
      </c>
      <c r="B375" s="1">
        <f t="shared" si="5"/>
        <v>15.7063843224</v>
      </c>
    </row>
    <row r="376" spans="1:2" ht="12.75">
      <c r="A376" s="6">
        <v>0.5249</v>
      </c>
      <c r="B376" s="1">
        <f t="shared" si="5"/>
        <v>15.597373821</v>
      </c>
    </row>
    <row r="377" spans="1:2" ht="12.75">
      <c r="A377" s="6">
        <v>0.51636</v>
      </c>
      <c r="B377" s="1">
        <f t="shared" si="5"/>
        <v>15.343015984400001</v>
      </c>
    </row>
    <row r="378" spans="1:2" ht="12.75">
      <c r="A378" s="6">
        <v>0.5127</v>
      </c>
      <c r="B378" s="1">
        <f t="shared" si="5"/>
        <v>15.234005483</v>
      </c>
    </row>
    <row r="379" spans="1:2" ht="12.75">
      <c r="A379" s="6">
        <v>0.50781</v>
      </c>
      <c r="B379" s="1">
        <f t="shared" si="5"/>
        <v>15.088360304899998</v>
      </c>
    </row>
    <row r="380" spans="1:2" ht="12.75">
      <c r="A380" s="6">
        <v>0.50537</v>
      </c>
      <c r="B380" s="1">
        <f t="shared" si="5"/>
        <v>15.015686637299998</v>
      </c>
    </row>
    <row r="381" spans="1:2" ht="12.75">
      <c r="A381" s="6">
        <v>0.49683</v>
      </c>
      <c r="B381" s="1">
        <f t="shared" si="5"/>
        <v>14.7613288007</v>
      </c>
    </row>
    <row r="382" spans="1:2" ht="12.75">
      <c r="A382" s="6">
        <v>0.49072</v>
      </c>
      <c r="B382" s="1">
        <f t="shared" si="5"/>
        <v>14.579346788799999</v>
      </c>
    </row>
    <row r="383" spans="1:2" ht="12.75">
      <c r="A383" s="6">
        <v>0.48706</v>
      </c>
      <c r="B383" s="1">
        <f t="shared" si="5"/>
        <v>14.470336287399999</v>
      </c>
    </row>
    <row r="384" spans="1:2" ht="12.75">
      <c r="A384" s="6">
        <v>0.47974</v>
      </c>
      <c r="B384" s="1">
        <f t="shared" si="5"/>
        <v>14.252315284599998</v>
      </c>
    </row>
    <row r="385" spans="1:2" ht="12.75">
      <c r="A385" s="6">
        <v>0.47241</v>
      </c>
      <c r="B385" s="1">
        <f t="shared" si="5"/>
        <v>14.0339964389</v>
      </c>
    </row>
    <row r="386" spans="1:2" ht="12.75">
      <c r="A386" s="6">
        <v>0.46631</v>
      </c>
      <c r="B386" s="1">
        <f t="shared" si="5"/>
        <v>13.852312269899999</v>
      </c>
    </row>
    <row r="387" spans="1:2" ht="12.75">
      <c r="A387" s="6">
        <v>0.46753</v>
      </c>
      <c r="B387" s="1">
        <f t="shared" si="5"/>
        <v>13.888649103699999</v>
      </c>
    </row>
    <row r="388" spans="1:2" ht="12.75">
      <c r="A388" s="6">
        <v>0.46021</v>
      </c>
      <c r="B388" s="1">
        <f t="shared" si="5"/>
        <v>13.670628100899998</v>
      </c>
    </row>
    <row r="389" spans="1:2" ht="12.75">
      <c r="A389" s="6">
        <v>0.45288</v>
      </c>
      <c r="B389" s="1">
        <f t="shared" si="5"/>
        <v>13.4523092552</v>
      </c>
    </row>
    <row r="390" spans="1:2" ht="12.75">
      <c r="A390" s="6">
        <v>0.44556</v>
      </c>
      <c r="B390" s="1">
        <f t="shared" si="5"/>
        <v>13.234288252399999</v>
      </c>
    </row>
    <row r="391" spans="1:2" ht="12.75">
      <c r="A391" s="6">
        <v>0.44189</v>
      </c>
      <c r="B391" s="1">
        <f t="shared" si="5"/>
        <v>13.124979908099998</v>
      </c>
    </row>
    <row r="392" spans="1:2" ht="12.75">
      <c r="A392" s="6">
        <v>0.44067</v>
      </c>
      <c r="B392" s="1">
        <f t="shared" si="5"/>
        <v>13.088643074299998</v>
      </c>
    </row>
    <row r="393" spans="1:2" ht="12.75">
      <c r="A393" s="6">
        <v>0.42969</v>
      </c>
      <c r="B393" s="1">
        <f t="shared" si="5"/>
        <v>12.7616115701</v>
      </c>
    </row>
    <row r="394" spans="1:2" ht="12.75">
      <c r="A394" s="6">
        <v>0.4248</v>
      </c>
      <c r="B394" s="1">
        <f t="shared" si="5"/>
        <v>12.615966391999999</v>
      </c>
    </row>
    <row r="395" spans="1:2" ht="12.75">
      <c r="A395" s="6">
        <v>0.42358</v>
      </c>
      <c r="B395" s="1">
        <f aca="true" t="shared" si="6" ref="B395:B458">(A395*29.78429)-0.0364</f>
        <v>12.579629558199999</v>
      </c>
    </row>
    <row r="396" spans="1:2" ht="12.75">
      <c r="A396" s="6">
        <v>0.41504</v>
      </c>
      <c r="B396" s="1">
        <f t="shared" si="6"/>
        <v>12.3252717216</v>
      </c>
    </row>
    <row r="397" spans="1:2" ht="12.75">
      <c r="A397" s="6">
        <v>0.40771</v>
      </c>
      <c r="B397" s="1">
        <f t="shared" si="6"/>
        <v>12.1069528759</v>
      </c>
    </row>
    <row r="398" spans="1:2" ht="12.75">
      <c r="A398" s="6">
        <v>0.39673</v>
      </c>
      <c r="B398" s="1">
        <f t="shared" si="6"/>
        <v>11.7799213717</v>
      </c>
    </row>
    <row r="399" spans="1:2" ht="12.75">
      <c r="A399" s="6">
        <v>0.39429</v>
      </c>
      <c r="B399" s="1">
        <f t="shared" si="6"/>
        <v>11.707247704099998</v>
      </c>
    </row>
    <row r="400" spans="1:2" ht="12.75">
      <c r="A400" s="6">
        <v>0.39185</v>
      </c>
      <c r="B400" s="1">
        <f t="shared" si="6"/>
        <v>11.634574036499998</v>
      </c>
    </row>
    <row r="401" spans="1:2" ht="12.75">
      <c r="A401" s="6">
        <v>0.38452</v>
      </c>
      <c r="B401" s="1">
        <f t="shared" si="6"/>
        <v>11.416255190799998</v>
      </c>
    </row>
    <row r="402" spans="1:2" ht="12.75">
      <c r="A402" s="6">
        <v>0.3772</v>
      </c>
      <c r="B402" s="1">
        <f t="shared" si="6"/>
        <v>11.198234187999999</v>
      </c>
    </row>
    <row r="403" spans="1:2" ht="12.75">
      <c r="A403" s="6">
        <v>0.37109</v>
      </c>
      <c r="B403" s="1">
        <f t="shared" si="6"/>
        <v>11.016252176099998</v>
      </c>
    </row>
    <row r="404" spans="1:2" ht="12.75">
      <c r="A404" s="6">
        <v>0.36621</v>
      </c>
      <c r="B404" s="1">
        <f t="shared" si="6"/>
        <v>10.870904840899998</v>
      </c>
    </row>
    <row r="405" spans="1:2" ht="12.75">
      <c r="A405" s="6">
        <v>0.35767</v>
      </c>
      <c r="B405" s="1">
        <f t="shared" si="6"/>
        <v>10.6165470043</v>
      </c>
    </row>
    <row r="406" spans="1:2" ht="12.75">
      <c r="A406" s="6">
        <v>0.34912</v>
      </c>
      <c r="B406" s="1">
        <f t="shared" si="6"/>
        <v>10.361891324799998</v>
      </c>
    </row>
    <row r="407" spans="1:2" ht="12.75">
      <c r="A407" s="6">
        <v>0.34302</v>
      </c>
      <c r="B407" s="1">
        <f t="shared" si="6"/>
        <v>10.180207155799998</v>
      </c>
    </row>
    <row r="408" spans="1:2" ht="12.75">
      <c r="A408" s="6">
        <v>0.33936</v>
      </c>
      <c r="B408" s="1">
        <f t="shared" si="6"/>
        <v>10.0711966544</v>
      </c>
    </row>
    <row r="409" spans="1:2" ht="12.75">
      <c r="A409" s="6">
        <v>0.33081</v>
      </c>
      <c r="B409" s="1">
        <f t="shared" si="6"/>
        <v>9.816540974899999</v>
      </c>
    </row>
    <row r="410" spans="1:2" ht="12.75">
      <c r="A410" s="6">
        <v>0.32471</v>
      </c>
      <c r="B410" s="1">
        <f t="shared" si="6"/>
        <v>9.634856805899998</v>
      </c>
    </row>
    <row r="411" spans="1:2" ht="12.75">
      <c r="A411" s="6">
        <v>0.32227</v>
      </c>
      <c r="B411" s="1">
        <f t="shared" si="6"/>
        <v>9.5621831383</v>
      </c>
    </row>
    <row r="412" spans="1:2" ht="12.75">
      <c r="A412" s="6">
        <v>0.31982</v>
      </c>
      <c r="B412" s="1">
        <f t="shared" si="6"/>
        <v>9.4892116278</v>
      </c>
    </row>
    <row r="413" spans="1:2" ht="12.75">
      <c r="A413" s="6">
        <v>0.3125</v>
      </c>
      <c r="B413" s="1">
        <f t="shared" si="6"/>
        <v>9.271190625</v>
      </c>
    </row>
    <row r="414" spans="1:2" ht="12.75">
      <c r="A414" s="6">
        <v>0.30762</v>
      </c>
      <c r="B414" s="1">
        <f t="shared" si="6"/>
        <v>9.125843289799999</v>
      </c>
    </row>
    <row r="415" spans="1:2" ht="12.75">
      <c r="A415" s="6">
        <v>0.30518</v>
      </c>
      <c r="B415" s="1">
        <f t="shared" si="6"/>
        <v>9.053169622199999</v>
      </c>
    </row>
    <row r="416" spans="1:2" ht="12.75">
      <c r="A416" s="6">
        <v>0.30151</v>
      </c>
      <c r="B416" s="1">
        <f t="shared" si="6"/>
        <v>8.9438612779</v>
      </c>
    </row>
    <row r="417" spans="1:2" ht="12.75">
      <c r="A417" s="6">
        <v>0.29053</v>
      </c>
      <c r="B417" s="1">
        <f t="shared" si="6"/>
        <v>8.6168297737</v>
      </c>
    </row>
    <row r="418" spans="1:2" ht="12.75">
      <c r="A418" s="6">
        <v>0.28564</v>
      </c>
      <c r="B418" s="1">
        <f t="shared" si="6"/>
        <v>8.471184595599999</v>
      </c>
    </row>
    <row r="419" spans="1:2" ht="12.75">
      <c r="A419" s="6">
        <v>0.27954</v>
      </c>
      <c r="B419" s="1">
        <f t="shared" si="6"/>
        <v>8.2895004266</v>
      </c>
    </row>
    <row r="420" spans="1:2" ht="12.75">
      <c r="A420" s="6">
        <v>0.271</v>
      </c>
      <c r="B420" s="1">
        <f t="shared" si="6"/>
        <v>8.03514259</v>
      </c>
    </row>
    <row r="421" spans="1:2" ht="12.75">
      <c r="A421" s="6">
        <v>0.26611</v>
      </c>
      <c r="B421" s="1">
        <f t="shared" si="6"/>
        <v>7.8894974119</v>
      </c>
    </row>
    <row r="422" spans="1:2" ht="12.75">
      <c r="A422" s="6">
        <v>0.25879</v>
      </c>
      <c r="B422" s="1">
        <f t="shared" si="6"/>
        <v>7.671476409099999</v>
      </c>
    </row>
    <row r="423" spans="1:2" ht="12.75">
      <c r="A423" s="6">
        <v>0.25635</v>
      </c>
      <c r="B423" s="1">
        <f t="shared" si="6"/>
        <v>7.5988027415</v>
      </c>
    </row>
    <row r="424" spans="1:2" ht="12.75">
      <c r="A424" s="6">
        <v>0.25391</v>
      </c>
      <c r="B424" s="1">
        <f t="shared" si="6"/>
        <v>7.5261290739</v>
      </c>
    </row>
    <row r="425" spans="1:2" ht="12.75">
      <c r="A425" s="6">
        <v>0.24658</v>
      </c>
      <c r="B425" s="1">
        <f t="shared" si="6"/>
        <v>7.307810228199999</v>
      </c>
    </row>
    <row r="426" spans="1:2" ht="12.75">
      <c r="A426" s="6">
        <v>0.24048</v>
      </c>
      <c r="B426" s="1">
        <f t="shared" si="6"/>
        <v>7.126126059199999</v>
      </c>
    </row>
    <row r="427" spans="1:2" ht="12.75">
      <c r="A427" s="6">
        <v>0.23682</v>
      </c>
      <c r="B427" s="1">
        <f t="shared" si="6"/>
        <v>7.0171155577999995</v>
      </c>
    </row>
    <row r="428" spans="1:2" ht="12.75">
      <c r="A428" s="6">
        <v>0.2356</v>
      </c>
      <c r="B428" s="1">
        <f t="shared" si="6"/>
        <v>6.980778723999999</v>
      </c>
    </row>
    <row r="429" spans="1:2" ht="12.75">
      <c r="A429" s="6">
        <v>0.22827</v>
      </c>
      <c r="B429" s="1">
        <f t="shared" si="6"/>
        <v>6.7624598783</v>
      </c>
    </row>
    <row r="430" spans="1:2" ht="12.75">
      <c r="A430" s="6">
        <v>0.22095</v>
      </c>
      <c r="B430" s="1">
        <f t="shared" si="6"/>
        <v>6.544438875499999</v>
      </c>
    </row>
    <row r="431" spans="1:2" ht="12.75">
      <c r="A431" s="6">
        <v>0.21851</v>
      </c>
      <c r="B431" s="1">
        <f t="shared" si="6"/>
        <v>6.4717652079</v>
      </c>
    </row>
    <row r="432" spans="1:2" ht="12.75">
      <c r="A432" s="6">
        <v>0.2124</v>
      </c>
      <c r="B432" s="1">
        <f t="shared" si="6"/>
        <v>6.289783195999999</v>
      </c>
    </row>
    <row r="433" spans="1:2" ht="12.75">
      <c r="A433" s="6">
        <v>0.2063</v>
      </c>
      <c r="B433" s="1">
        <f t="shared" si="6"/>
        <v>6.108099027</v>
      </c>
    </row>
    <row r="434" spans="1:2" ht="12.75">
      <c r="A434" s="6">
        <v>0.19775</v>
      </c>
      <c r="B434" s="1">
        <f t="shared" si="6"/>
        <v>5.8534433475</v>
      </c>
    </row>
    <row r="435" spans="1:2" ht="12.75">
      <c r="A435" s="6">
        <v>0.19897</v>
      </c>
      <c r="B435" s="1">
        <f t="shared" si="6"/>
        <v>5.8897801813</v>
      </c>
    </row>
    <row r="436" spans="1:2" ht="12.75">
      <c r="A436" s="6">
        <v>0.19409</v>
      </c>
      <c r="B436" s="1">
        <f t="shared" si="6"/>
        <v>5.7444328461</v>
      </c>
    </row>
    <row r="437" spans="1:2" ht="12.75">
      <c r="A437" s="6">
        <v>0.18799</v>
      </c>
      <c r="B437" s="1">
        <f t="shared" si="6"/>
        <v>5.562748677099999</v>
      </c>
    </row>
    <row r="438" spans="1:2" ht="12.75">
      <c r="A438" s="6">
        <v>0.18188</v>
      </c>
      <c r="B438" s="1">
        <f t="shared" si="6"/>
        <v>5.380766665199999</v>
      </c>
    </row>
    <row r="439" spans="1:2" ht="12.75">
      <c r="A439" s="6">
        <v>0.17944</v>
      </c>
      <c r="B439" s="1">
        <f t="shared" si="6"/>
        <v>5.308092997599999</v>
      </c>
    </row>
    <row r="440" spans="1:3" ht="12.75">
      <c r="A440" s="6">
        <v>0.17456</v>
      </c>
      <c r="B440" s="1">
        <f t="shared" si="6"/>
        <v>5.162745662399999</v>
      </c>
      <c r="C440" t="s">
        <v>53</v>
      </c>
    </row>
    <row r="441" spans="1:2" ht="12.75">
      <c r="A441" s="6">
        <v>0.17212</v>
      </c>
      <c r="B441" s="1">
        <f t="shared" si="6"/>
        <v>5.090071994799999</v>
      </c>
    </row>
    <row r="442" spans="1:2" ht="12.75">
      <c r="A442" s="6">
        <v>0.16357</v>
      </c>
      <c r="B442" s="1">
        <f t="shared" si="6"/>
        <v>4.835416315299999</v>
      </c>
    </row>
    <row r="443" spans="1:2" ht="12.75">
      <c r="A443" s="6">
        <v>0.16724</v>
      </c>
      <c r="B443" s="1">
        <f t="shared" si="6"/>
        <v>4.944724659599999</v>
      </c>
    </row>
    <row r="444" spans="1:2" ht="12.75">
      <c r="A444" s="6">
        <v>0.16235</v>
      </c>
      <c r="B444" s="1">
        <f t="shared" si="6"/>
        <v>4.799079481499999</v>
      </c>
    </row>
    <row r="445" spans="1:2" ht="12.75">
      <c r="A445" s="6">
        <v>0.15747</v>
      </c>
      <c r="B445" s="1">
        <f t="shared" si="6"/>
        <v>4.653732146299999</v>
      </c>
    </row>
    <row r="446" spans="1:2" ht="12.75">
      <c r="A446" s="6">
        <v>0.15137</v>
      </c>
      <c r="B446" s="1">
        <f t="shared" si="6"/>
        <v>4.4720479773</v>
      </c>
    </row>
    <row r="447" spans="1:2" ht="12.75">
      <c r="A447" s="6">
        <v>0.14771</v>
      </c>
      <c r="B447" s="1">
        <f t="shared" si="6"/>
        <v>4.3630374759</v>
      </c>
    </row>
    <row r="448" spans="1:2" ht="12.75">
      <c r="A448" s="6">
        <v>0.14648</v>
      </c>
      <c r="B448" s="1">
        <f t="shared" si="6"/>
        <v>4.326402799199999</v>
      </c>
    </row>
    <row r="449" spans="1:2" ht="12.75">
      <c r="A449" s="6">
        <v>0.14038</v>
      </c>
      <c r="B449" s="1">
        <f t="shared" si="6"/>
        <v>4.1447186302</v>
      </c>
    </row>
    <row r="450" spans="1:2" ht="12.75">
      <c r="A450" s="6">
        <v>0.1355</v>
      </c>
      <c r="B450" s="1">
        <f t="shared" si="6"/>
        <v>3.999371295</v>
      </c>
    </row>
    <row r="451" spans="1:2" ht="12.75">
      <c r="A451" s="6">
        <v>0.13184</v>
      </c>
      <c r="B451" s="1">
        <f t="shared" si="6"/>
        <v>3.8903607936</v>
      </c>
    </row>
    <row r="452" spans="1:2" ht="12.75">
      <c r="A452" s="6">
        <v>0.12817</v>
      </c>
      <c r="B452" s="1">
        <f t="shared" si="6"/>
        <v>3.7810524493</v>
      </c>
    </row>
    <row r="453" spans="1:2" ht="12.75">
      <c r="A453" s="6">
        <v>0.12207</v>
      </c>
      <c r="B453" s="1">
        <f t="shared" si="6"/>
        <v>3.5993682803</v>
      </c>
    </row>
    <row r="454" spans="1:2" ht="12.75">
      <c r="A454" s="6">
        <v>0.11475</v>
      </c>
      <c r="B454" s="1">
        <f t="shared" si="6"/>
        <v>3.3813472775</v>
      </c>
    </row>
    <row r="455" spans="1:2" ht="12.75">
      <c r="A455" s="6">
        <v>0.11353</v>
      </c>
      <c r="B455" s="1">
        <f t="shared" si="6"/>
        <v>3.3450104437</v>
      </c>
    </row>
    <row r="456" spans="1:2" ht="12.75">
      <c r="A456" s="6">
        <v>0.10986</v>
      </c>
      <c r="B456" s="1">
        <f t="shared" si="6"/>
        <v>3.2357020993999996</v>
      </c>
    </row>
    <row r="457" spans="1:2" ht="12.75">
      <c r="A457" s="6">
        <v>0.10132</v>
      </c>
      <c r="B457" s="1">
        <f t="shared" si="6"/>
        <v>2.9813442627999995</v>
      </c>
    </row>
    <row r="458" spans="1:2" ht="12.75">
      <c r="A458" s="6">
        <v>0.095215</v>
      </c>
      <c r="B458" s="1">
        <f t="shared" si="6"/>
        <v>2.79951117235</v>
      </c>
    </row>
    <row r="459" spans="1:2" ht="12.75">
      <c r="A459" s="6">
        <v>0.093994</v>
      </c>
      <c r="B459" s="1">
        <f aca="true" t="shared" si="7" ref="B459:B522">(A459*29.78429)-0.0364</f>
        <v>2.7631445542599997</v>
      </c>
    </row>
    <row r="460" spans="1:2" ht="12.75">
      <c r="A460" s="6">
        <v>0.089111</v>
      </c>
      <c r="B460" s="1">
        <f t="shared" si="7"/>
        <v>2.61770786619</v>
      </c>
    </row>
    <row r="461" spans="1:2" ht="12.75">
      <c r="A461" s="6">
        <v>0.085449</v>
      </c>
      <c r="B461" s="1">
        <f t="shared" si="7"/>
        <v>2.50863779621</v>
      </c>
    </row>
    <row r="462" spans="1:2" ht="12.75">
      <c r="A462" s="6">
        <v>0.080566</v>
      </c>
      <c r="B462" s="1">
        <f t="shared" si="7"/>
        <v>2.3632011081399997</v>
      </c>
    </row>
    <row r="463" spans="1:2" ht="12.75">
      <c r="A463" s="6">
        <v>0.078125</v>
      </c>
      <c r="B463" s="1">
        <f t="shared" si="7"/>
        <v>2.29049765625</v>
      </c>
    </row>
    <row r="464" spans="1:2" ht="12.75">
      <c r="A464" s="6">
        <v>0.073242</v>
      </c>
      <c r="B464" s="1">
        <f t="shared" si="7"/>
        <v>2.14506096818</v>
      </c>
    </row>
    <row r="465" spans="1:2" ht="12.75">
      <c r="A465" s="6">
        <v>0.06958</v>
      </c>
      <c r="B465" s="1">
        <f t="shared" si="7"/>
        <v>2.0359908982</v>
      </c>
    </row>
    <row r="466" spans="1:2" ht="12.75">
      <c r="A466" s="6">
        <v>0.061035</v>
      </c>
      <c r="B466" s="1">
        <f t="shared" si="7"/>
        <v>1.78148414015</v>
      </c>
    </row>
    <row r="467" spans="1:2" ht="12.75">
      <c r="A467" s="6">
        <v>0.062256</v>
      </c>
      <c r="B467" s="1">
        <f t="shared" si="7"/>
        <v>1.8178507582399999</v>
      </c>
    </row>
    <row r="468" spans="1:2" ht="12.75">
      <c r="A468" s="6">
        <v>0.057373</v>
      </c>
      <c r="B468" s="1">
        <f t="shared" si="7"/>
        <v>1.6724140701699999</v>
      </c>
    </row>
    <row r="469" spans="1:2" ht="12.75">
      <c r="A469" s="6">
        <v>0.047607</v>
      </c>
      <c r="B469" s="1">
        <f t="shared" si="7"/>
        <v>1.38154069403</v>
      </c>
    </row>
    <row r="470" spans="1:2" ht="12.75">
      <c r="A470" s="6">
        <v>0.046387</v>
      </c>
      <c r="B470" s="1">
        <f t="shared" si="7"/>
        <v>1.3452038602299998</v>
      </c>
    </row>
    <row r="471" spans="1:2" ht="12.75">
      <c r="A471" s="6">
        <v>0.045166</v>
      </c>
      <c r="B471" s="1">
        <f t="shared" si="7"/>
        <v>1.3088372421399999</v>
      </c>
    </row>
    <row r="472" spans="1:2" ht="12.75">
      <c r="A472" s="6">
        <v>0.042725</v>
      </c>
      <c r="B472" s="1">
        <f t="shared" si="7"/>
        <v>1.23613379025</v>
      </c>
    </row>
    <row r="473" spans="1:2" ht="12.75">
      <c r="A473" s="6">
        <v>0.036621</v>
      </c>
      <c r="B473" s="1">
        <f t="shared" si="7"/>
        <v>1.05433048409</v>
      </c>
    </row>
    <row r="474" spans="1:2" ht="12.75">
      <c r="A474" s="6">
        <v>0.021973</v>
      </c>
      <c r="B474" s="1">
        <f t="shared" si="7"/>
        <v>0.61805020417</v>
      </c>
    </row>
    <row r="475" spans="1:2" ht="12.75">
      <c r="A475" s="6">
        <v>0.026855</v>
      </c>
      <c r="B475" s="1">
        <f t="shared" si="7"/>
        <v>0.76345710795</v>
      </c>
    </row>
    <row r="476" spans="1:2" ht="12.75">
      <c r="A476" s="6">
        <v>0.019531</v>
      </c>
      <c r="B476" s="1">
        <f t="shared" si="7"/>
        <v>0.54531696799</v>
      </c>
    </row>
    <row r="477" spans="1:2" ht="12.75">
      <c r="A477" s="6">
        <v>0.013428</v>
      </c>
      <c r="B477" s="1">
        <f t="shared" si="7"/>
        <v>0.36354344612</v>
      </c>
    </row>
    <row r="478" spans="1:2" ht="12.75">
      <c r="A478" s="6">
        <v>0.010986</v>
      </c>
      <c r="B478" s="1">
        <f t="shared" si="7"/>
        <v>0.29081020993999995</v>
      </c>
    </row>
    <row r="479" spans="1:2" ht="12.75">
      <c r="A479" s="6">
        <v>0.0073242</v>
      </c>
      <c r="B479" s="1">
        <f t="shared" si="7"/>
        <v>0.18174609681800002</v>
      </c>
    </row>
    <row r="480" spans="1:2" ht="12.75">
      <c r="A480" s="6">
        <v>0.0061035</v>
      </c>
      <c r="B480" s="1">
        <f t="shared" si="7"/>
        <v>0.14538841401500002</v>
      </c>
    </row>
    <row r="481" spans="1:2" ht="12.75">
      <c r="A481" s="6">
        <v>0.0012207</v>
      </c>
      <c r="B481" s="1">
        <f t="shared" si="7"/>
        <v>-4.2317197000006634E-05</v>
      </c>
    </row>
    <row r="482" spans="1:2" ht="12.75">
      <c r="A482" s="6">
        <v>-0.0024414</v>
      </c>
      <c r="B482" s="1">
        <f t="shared" si="7"/>
        <v>-0.10911536560599999</v>
      </c>
    </row>
    <row r="483" spans="1:2" ht="12.75">
      <c r="A483" s="6">
        <v>-0.0024414</v>
      </c>
      <c r="B483" s="1">
        <f t="shared" si="7"/>
        <v>-0.10911536560599999</v>
      </c>
    </row>
    <row r="484" spans="1:2" ht="12.75">
      <c r="A484" s="6">
        <v>-0.0036621</v>
      </c>
      <c r="B484" s="1">
        <f t="shared" si="7"/>
        <v>-0.145473048409</v>
      </c>
    </row>
    <row r="485" spans="1:2" ht="12.75">
      <c r="A485" s="6">
        <v>-0.0073242</v>
      </c>
      <c r="B485" s="1">
        <f t="shared" si="7"/>
        <v>-0.254546096818</v>
      </c>
    </row>
    <row r="486" spans="1:2" ht="12.75">
      <c r="A486" s="6">
        <v>-0.0085449</v>
      </c>
      <c r="B486" s="1">
        <f t="shared" si="7"/>
        <v>-0.29090377962099995</v>
      </c>
    </row>
    <row r="487" spans="1:2" ht="12.75">
      <c r="A487" s="6">
        <v>-0.0073242</v>
      </c>
      <c r="B487" s="1">
        <f t="shared" si="7"/>
        <v>-0.254546096818</v>
      </c>
    </row>
    <row r="488" spans="1:2" ht="12.75">
      <c r="A488" s="6">
        <v>-0.0061035</v>
      </c>
      <c r="B488" s="1">
        <f t="shared" si="7"/>
        <v>-0.218188414015</v>
      </c>
    </row>
    <row r="489" spans="1:2" ht="12.75">
      <c r="A489" s="6">
        <v>-0.0097656</v>
      </c>
      <c r="B489" s="1">
        <f t="shared" si="7"/>
        <v>-0.32726146242399995</v>
      </c>
    </row>
    <row r="490" spans="1:2" ht="12.75">
      <c r="A490" s="6">
        <v>-0.010986</v>
      </c>
      <c r="B490" s="1">
        <f t="shared" si="7"/>
        <v>-0.36361020993999993</v>
      </c>
    </row>
    <row r="491" spans="1:2" ht="12.75">
      <c r="A491" s="6">
        <v>-0.0097656</v>
      </c>
      <c r="B491" s="1">
        <f t="shared" si="7"/>
        <v>-0.32726146242399995</v>
      </c>
    </row>
    <row r="492" spans="1:2" ht="12.75">
      <c r="A492" s="6">
        <v>-0.0085449</v>
      </c>
      <c r="B492" s="1">
        <f t="shared" si="7"/>
        <v>-0.29090377962099995</v>
      </c>
    </row>
    <row r="493" spans="1:2" ht="12.75">
      <c r="A493" s="6">
        <v>-0.0097656</v>
      </c>
      <c r="B493" s="1">
        <f t="shared" si="7"/>
        <v>-0.32726146242399995</v>
      </c>
    </row>
    <row r="494" spans="1:2" ht="12.75">
      <c r="A494" s="6">
        <v>-0.0085449</v>
      </c>
      <c r="B494" s="1">
        <f t="shared" si="7"/>
        <v>-0.29090377962099995</v>
      </c>
    </row>
    <row r="495" spans="1:2" ht="12.75">
      <c r="A495" s="6">
        <v>-0.0097656</v>
      </c>
      <c r="B495" s="1">
        <f t="shared" si="7"/>
        <v>-0.32726146242399995</v>
      </c>
    </row>
    <row r="496" spans="1:2" ht="12.75">
      <c r="A496" s="6">
        <v>-0.0073242</v>
      </c>
      <c r="B496" s="1">
        <f t="shared" si="7"/>
        <v>-0.254546096818</v>
      </c>
    </row>
    <row r="497" spans="1:2" ht="12.75">
      <c r="A497" s="6">
        <v>-0.010986</v>
      </c>
      <c r="B497" s="1">
        <f t="shared" si="7"/>
        <v>-0.36361020993999993</v>
      </c>
    </row>
    <row r="498" spans="1:2" ht="12.75">
      <c r="A498" s="6">
        <v>-0.013428</v>
      </c>
      <c r="B498" s="1">
        <f t="shared" si="7"/>
        <v>-0.43634344612</v>
      </c>
    </row>
    <row r="499" spans="1:2" ht="12.75">
      <c r="A499" s="6">
        <v>-0.0097656</v>
      </c>
      <c r="B499" s="1">
        <f t="shared" si="7"/>
        <v>-0.32726146242399995</v>
      </c>
    </row>
    <row r="500" spans="1:2" ht="12.75">
      <c r="A500" s="6">
        <v>-0.0085449</v>
      </c>
      <c r="B500" s="1">
        <f t="shared" si="7"/>
        <v>-0.29090377962099995</v>
      </c>
    </row>
    <row r="501" spans="1:2" ht="12.75">
      <c r="A501" s="6">
        <v>-0.010986</v>
      </c>
      <c r="B501" s="1">
        <f t="shared" si="7"/>
        <v>-0.36361020993999993</v>
      </c>
    </row>
    <row r="502" spans="1:2" ht="12.75">
      <c r="A502" s="6">
        <v>-0.013428</v>
      </c>
      <c r="B502" s="1">
        <f t="shared" si="7"/>
        <v>-0.43634344612</v>
      </c>
    </row>
    <row r="503" spans="1:2" ht="12.75">
      <c r="A503" s="6">
        <v>-0.010986</v>
      </c>
      <c r="B503" s="1">
        <f t="shared" si="7"/>
        <v>-0.36361020993999993</v>
      </c>
    </row>
    <row r="504" spans="1:2" ht="12.75">
      <c r="A504" s="6">
        <v>-0.0097656</v>
      </c>
      <c r="B504" s="1">
        <f t="shared" si="7"/>
        <v>-0.32726146242399995</v>
      </c>
    </row>
    <row r="505" spans="1:2" ht="12.75">
      <c r="A505" s="6">
        <v>-0.010986</v>
      </c>
      <c r="B505" s="1">
        <f t="shared" si="7"/>
        <v>-0.36361020993999993</v>
      </c>
    </row>
    <row r="506" spans="1:2" ht="12.75">
      <c r="A506" s="6">
        <v>-0.010986</v>
      </c>
      <c r="B506" s="1">
        <f t="shared" si="7"/>
        <v>-0.36361020993999993</v>
      </c>
    </row>
    <row r="507" spans="1:2" ht="12.75">
      <c r="A507" s="6">
        <v>-0.012207</v>
      </c>
      <c r="B507" s="1">
        <f t="shared" si="7"/>
        <v>-0.39997682803</v>
      </c>
    </row>
    <row r="508" spans="1:2" ht="12.75">
      <c r="A508" s="6">
        <v>-0.0097656</v>
      </c>
      <c r="B508" s="1">
        <f t="shared" si="7"/>
        <v>-0.32726146242399995</v>
      </c>
    </row>
    <row r="509" spans="1:2" ht="12.75">
      <c r="A509" s="6">
        <v>-0.010986</v>
      </c>
      <c r="B509" s="1">
        <f t="shared" si="7"/>
        <v>-0.36361020993999993</v>
      </c>
    </row>
    <row r="510" spans="1:2" ht="12.75">
      <c r="A510" s="6">
        <v>-0.012207</v>
      </c>
      <c r="B510" s="1">
        <f t="shared" si="7"/>
        <v>-0.39997682803</v>
      </c>
    </row>
    <row r="511" spans="1:2" ht="12.75">
      <c r="A511" s="6">
        <v>-0.012207</v>
      </c>
      <c r="B511" s="1">
        <f t="shared" si="7"/>
        <v>-0.39997682803</v>
      </c>
    </row>
    <row r="512" spans="1:2" ht="12.75">
      <c r="A512" s="6">
        <v>-0.012207</v>
      </c>
      <c r="B512" s="1">
        <f t="shared" si="7"/>
        <v>-0.39997682803</v>
      </c>
    </row>
    <row r="513" spans="1:2" ht="12.75">
      <c r="A513" s="6">
        <v>-0.013428</v>
      </c>
      <c r="B513" s="1">
        <f t="shared" si="7"/>
        <v>-0.43634344612</v>
      </c>
    </row>
    <row r="514" spans="1:2" ht="12.75">
      <c r="A514" s="6">
        <v>-0.014648</v>
      </c>
      <c r="B514" s="1">
        <f t="shared" si="7"/>
        <v>-0.47268027991999995</v>
      </c>
    </row>
    <row r="515" spans="1:2" ht="12.75">
      <c r="A515" s="6">
        <v>-0.012207</v>
      </c>
      <c r="B515" s="1">
        <f t="shared" si="7"/>
        <v>-0.39997682803</v>
      </c>
    </row>
    <row r="516" spans="1:2" ht="12.75">
      <c r="A516" s="6">
        <v>-0.0097656</v>
      </c>
      <c r="B516" s="1">
        <f t="shared" si="7"/>
        <v>-0.32726146242399995</v>
      </c>
    </row>
    <row r="517" spans="1:2" ht="12.75">
      <c r="A517" s="6">
        <v>-0.013428</v>
      </c>
      <c r="B517" s="1">
        <f t="shared" si="7"/>
        <v>-0.43634344612</v>
      </c>
    </row>
    <row r="518" spans="1:2" ht="12.75">
      <c r="A518" s="6">
        <v>-0.013428</v>
      </c>
      <c r="B518" s="1">
        <f t="shared" si="7"/>
        <v>-0.43634344612</v>
      </c>
    </row>
    <row r="519" spans="1:2" ht="12.75">
      <c r="A519" s="6">
        <v>-0.014648</v>
      </c>
      <c r="B519" s="1">
        <f t="shared" si="7"/>
        <v>-0.47268027991999995</v>
      </c>
    </row>
    <row r="520" spans="1:2" ht="12.75">
      <c r="A520" s="6">
        <v>-0.010986</v>
      </c>
      <c r="B520" s="1">
        <f t="shared" si="7"/>
        <v>-0.36361020993999993</v>
      </c>
    </row>
    <row r="521" spans="1:2" ht="12.75">
      <c r="A521" s="6">
        <v>-0.013428</v>
      </c>
      <c r="B521" s="1">
        <f t="shared" si="7"/>
        <v>-0.43634344612</v>
      </c>
    </row>
    <row r="522" spans="1:2" ht="12.75">
      <c r="A522" s="6">
        <v>-0.014648</v>
      </c>
      <c r="B522" s="1">
        <f t="shared" si="7"/>
        <v>-0.47268027991999995</v>
      </c>
    </row>
    <row r="523" spans="1:2" ht="12.75">
      <c r="A523" s="6">
        <v>-0.013428</v>
      </c>
      <c r="B523" s="1">
        <f aca="true" t="shared" si="8" ref="B523:B532">(A523*29.78429)-0.0364</f>
        <v>-0.43634344612</v>
      </c>
    </row>
    <row r="524" spans="1:2" ht="12.75">
      <c r="A524" s="6">
        <v>-0.010986</v>
      </c>
      <c r="B524" s="1">
        <f t="shared" si="8"/>
        <v>-0.36361020993999993</v>
      </c>
    </row>
    <row r="525" spans="1:2" ht="12.75">
      <c r="A525" s="6">
        <v>-0.013428</v>
      </c>
      <c r="B525" s="1">
        <f t="shared" si="8"/>
        <v>-0.43634344612</v>
      </c>
    </row>
    <row r="526" spans="1:2" ht="12.75">
      <c r="A526" s="6">
        <v>-0.015869</v>
      </c>
      <c r="B526" s="1">
        <f t="shared" si="8"/>
        <v>-0.50904689801</v>
      </c>
    </row>
    <row r="527" spans="1:2" ht="12.75">
      <c r="A527" s="6">
        <v>-0.013428</v>
      </c>
      <c r="B527" s="1">
        <f t="shared" si="8"/>
        <v>-0.43634344612</v>
      </c>
    </row>
    <row r="528" spans="1:2" ht="12.75">
      <c r="A528" s="6">
        <v>-0.0097656</v>
      </c>
      <c r="B528" s="1">
        <f t="shared" si="8"/>
        <v>-0.32726146242399995</v>
      </c>
    </row>
    <row r="529" spans="1:2" ht="12.75">
      <c r="A529" s="6">
        <v>-0.013428</v>
      </c>
      <c r="B529" s="1">
        <f t="shared" si="8"/>
        <v>-0.43634344612</v>
      </c>
    </row>
    <row r="530" spans="1:2" ht="12.75">
      <c r="A530" s="6">
        <v>-0.015869</v>
      </c>
      <c r="B530" s="1">
        <f t="shared" si="8"/>
        <v>-0.50904689801</v>
      </c>
    </row>
    <row r="531" spans="1:2" ht="12.75">
      <c r="A531" s="6">
        <v>-0.013428</v>
      </c>
      <c r="B531" s="1">
        <f t="shared" si="8"/>
        <v>-0.43634344612</v>
      </c>
    </row>
    <row r="532" spans="1:2" ht="12.75">
      <c r="A532" s="6">
        <v>-0.012207</v>
      </c>
      <c r="B532" s="1">
        <f t="shared" si="8"/>
        <v>-0.39997682803</v>
      </c>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85</v>
      </c>
      <c r="B1" t="s">
        <v>95</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66</v>
      </c>
    </row>
    <row r="3" spans="1:5" ht="12.75">
      <c r="A3" t="s">
        <v>67</v>
      </c>
      <c r="D3">
        <v>0.178</v>
      </c>
      <c r="E3" t="s">
        <v>70</v>
      </c>
    </row>
    <row r="4" spans="1:5" ht="12.75">
      <c r="A4" t="s">
        <v>69</v>
      </c>
      <c r="D4">
        <v>0.14</v>
      </c>
      <c r="E4" t="s">
        <v>70</v>
      </c>
    </row>
    <row r="5" spans="1:5" ht="12.75">
      <c r="A5" t="s">
        <v>69</v>
      </c>
      <c r="D5">
        <v>0.28</v>
      </c>
      <c r="E5" t="s">
        <v>47</v>
      </c>
    </row>
    <row r="6" spans="1:5" ht="12.75">
      <c r="A6" t="s">
        <v>68</v>
      </c>
      <c r="D6">
        <v>0.14</v>
      </c>
      <c r="E6" t="s">
        <v>70</v>
      </c>
    </row>
    <row r="7" spans="1:5" ht="12.75">
      <c r="A7" t="s">
        <v>68</v>
      </c>
      <c r="D7">
        <v>0.35</v>
      </c>
      <c r="E7" t="s">
        <v>47</v>
      </c>
    </row>
    <row r="8" spans="1:5" ht="12.75">
      <c r="A8" t="s">
        <v>71</v>
      </c>
      <c r="D8">
        <v>2.53</v>
      </c>
      <c r="E8" t="s">
        <v>47</v>
      </c>
    </row>
    <row r="9" spans="1:5" ht="12.75">
      <c r="A9" t="s">
        <v>75</v>
      </c>
      <c r="D9">
        <v>1.24</v>
      </c>
      <c r="E9" t="s">
        <v>47</v>
      </c>
    </row>
    <row r="10" spans="1:5" ht="12.75">
      <c r="A10" t="s">
        <v>74</v>
      </c>
      <c r="D10" t="s">
        <v>8</v>
      </c>
      <c r="E10" t="s">
        <v>47</v>
      </c>
    </row>
    <row r="11" spans="1:5" ht="12.75">
      <c r="A11" t="s">
        <v>81</v>
      </c>
      <c r="D11">
        <v>2.22</v>
      </c>
      <c r="E11" t="s">
        <v>47</v>
      </c>
    </row>
    <row r="22" ht="12.75">
      <c r="J22" t="s">
        <v>72</v>
      </c>
    </row>
    <row r="57" ht="12.75">
      <c r="H57" t="s">
        <v>73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2005-09-06T03:43:31Z</dcterms:modified>
  <cp:category/>
  <cp:version/>
  <cp:contentType/>
  <cp:contentStatus/>
</cp:coreProperties>
</file>