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<sst xmlns="http://schemas.openxmlformats.org/spreadsheetml/2006/main" count="158" uniqueCount="101">
  <si>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</si>
  <si>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</si>
  <si>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</si>
  <si>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</si>
  <si>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</si>
  <si>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</si>
  <si>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</si>
  <si>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</si>
  <si>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</si>
  <si>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</si>
  <si>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</si>
  <si>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</si>
  <si>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</si>
  <si>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</si>
  <si>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</si>
  <si>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</si>
  <si>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</si>
  <si>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</si>
  <si>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</si>
  <si>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</si>
  <si>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</si>
  <si>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</si>
  <si>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</si>
  <si>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</si>
  <si>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</si>
  <si>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</si>
  <si>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</si>
  <si>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</si>
  <si>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</si>
  <si>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</si>
  <si>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</si>
  <si>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</si>
  <si>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</si>
  <si>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</si>
  <si>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</si>
  <si>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</si>
  <si>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</si>
  <si>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</si>
  <si>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</si>
  <si>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</si>
  <si>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</si>
  <si>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</si>
  <si>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</si>
  <si>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</si>
  <si>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</si>
  <si>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</si>
  <si>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</si>
  <si>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</si>
  <si>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</si>
  <si>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</si>
  <si>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</si>
  <si>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</si>
  <si>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</si>
  <si>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</si>
  <si>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</si>
  <si>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</si>
  <si>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</si>
  <si>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</si>
  <si>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</si>
  <si>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</si>
  <si>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</si>
  <si>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</si>
  <si>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</si>
  <si>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</si>
  <si>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</si>
  <si>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</si>
  <si>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</si>
  <si>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</si>
  <si>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</si>
  <si>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</si>
  <si>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</si>
  <si>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</si>
  <si>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</si>
  <si>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</si>
  <si>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</si>
  <si>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</si>
  <si>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Uninhibited</t>
  </si>
  <si>
    <t>Dr. Rocket 38/360 casing, single uninhibited grain</t>
  </si>
  <si>
    <t>using this</t>
  </si>
  <si>
    <t xml:space="preserve"> value</t>
  </si>
  <si>
    <t>(no Ti in this motor)</t>
  </si>
  <si>
    <t>James Yawn</t>
  </si>
  <si>
    <t>www.jamesyawn.com</t>
  </si>
  <si>
    <t>jyawn@sfcc.net</t>
  </si>
  <si>
    <t>11-7-05A</t>
  </si>
  <si>
    <t>38-360 Dr. Rocket casing with single uninhibited grain of KN/SO/SU</t>
  </si>
  <si>
    <t xml:space="preserve">Propellant made with 50g sorbitol, 25g sucrose and 150g KNO3, </t>
  </si>
  <si>
    <t>9 seconds/inch</t>
  </si>
  <si>
    <t>at one atmosphere</t>
  </si>
  <si>
    <t>Data from Test Stand A, 44lb load cell, Amp C, gain set at 220ohm</t>
  </si>
  <si>
    <t>11/7/05A</t>
  </si>
  <si>
    <t>Max thrust</t>
  </si>
  <si>
    <t>Not using</t>
  </si>
  <si>
    <t>this one</t>
  </si>
  <si>
    <t>Tested on Stand A, 44lb load cell</t>
  </si>
  <si>
    <t>INA 125 amp gain set to 220 ohms</t>
  </si>
  <si>
    <t xml:space="preserve">KN/SO/SU, 66/22/11 </t>
  </si>
  <si>
    <t>(KN/SU)</t>
  </si>
  <si>
    <t>(KN/SO)</t>
  </si>
  <si>
    <t>*psi</t>
  </si>
  <si>
    <t>* as per Richard Nakka's tables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</si>
</sst>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38-360 casing, single uninhibited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Data!$B$10:$B$256</c:f>
              <c:numCache>
                <c:ptCount val="247"/>
                <c:pt idx="0">
                  <c:v>0</c:v>
                </c:pt>
                <c:pt idx="1">
                  <c:v>0</c:v>
                </c:pt>
                <c:pt idx="2">
                  <c:v>0</c:v>
                </c:pt>
                <c:pt idx="3">
                  <c:v>0</c:v>
                </c:pt>
                <c:pt idx="4">
                  <c:v>0</c:v>
                </c:pt>
                <c:pt idx="5">
                  <c:v>0.34740551409</c:v>
                </c:pt>
                <c:pt idx="6">
                  <c:v>0.34740551409</c:v>
                </c:pt>
                <c:pt idx="7">
                  <c:v>0.34740551409</c:v>
                </c:pt>
                <c:pt idx="8">
                  <c:v>0.69482881557</c:v>
                </c:pt>
                <c:pt idx="9">
                  <c:v>0.69482881557</c:v>
                </c:pt>
                <c:pt idx="10">
                  <c:v>1.0422343296599998</c:v>
                </c:pt>
                <c:pt idx="11">
                  <c:v>1.38963984375</c:v>
                </c:pt>
                <c:pt idx="12">
                  <c:v>1.73704535784</c:v>
                </c:pt>
                <c:pt idx="13">
                  <c:v>2.0845042340999997</c:v>
                </c:pt>
                <c:pt idx="14">
                  <c:v>2.4318919608</c:v>
                </c:pt>
                <c:pt idx="15">
                  <c:v>3.1266674141999995</c:v>
                </c:pt>
                <c:pt idx="16">
                  <c:v>3.8214428675999996</c:v>
                </c:pt>
                <c:pt idx="17">
                  <c:v>4.1690084681999995</c:v>
                </c:pt>
                <c:pt idx="18">
                  <c:v>4.5163961949</c:v>
                </c:pt>
                <c:pt idx="19">
                  <c:v>4.5163961949</c:v>
                </c:pt>
                <c:pt idx="20">
                  <c:v>4.8637839216</c:v>
                </c:pt>
                <c:pt idx="21">
                  <c:v>5.2111716483</c:v>
                </c:pt>
                <c:pt idx="22">
                  <c:v>5.2111716483</c:v>
                </c:pt>
                <c:pt idx="23">
                  <c:v>5.2111716483</c:v>
                </c:pt>
                <c:pt idx="24">
                  <c:v>5.558559375</c:v>
                </c:pt>
                <c:pt idx="25">
                  <c:v>5.558559375</c:v>
                </c:pt>
                <c:pt idx="26">
                  <c:v>5.905947101699999</c:v>
                </c:pt>
                <c:pt idx="27">
                  <c:v>5.905947101699999</c:v>
                </c:pt>
                <c:pt idx="28">
                  <c:v>6.253334828399999</c:v>
                </c:pt>
                <c:pt idx="29">
                  <c:v>6.600722555099999</c:v>
                </c:pt>
                <c:pt idx="30">
                  <c:v>6.948288155699999</c:v>
                </c:pt>
                <c:pt idx="31">
                  <c:v>7.295675882399999</c:v>
                </c:pt>
                <c:pt idx="32">
                  <c:v>7.9904513357999996</c:v>
                </c:pt>
                <c:pt idx="33">
                  <c:v>8.337839062499999</c:v>
                </c:pt>
                <c:pt idx="34">
                  <c:v>8.6852267892</c:v>
                </c:pt>
                <c:pt idx="35">
                  <c:v>9.032614515899999</c:v>
                </c:pt>
                <c:pt idx="36">
                  <c:v>9.7275678432</c:v>
                </c:pt>
                <c:pt idx="37">
                  <c:v>10.074955569899998</c:v>
                </c:pt>
                <c:pt idx="38">
                  <c:v>10.074955569899998</c:v>
                </c:pt>
                <c:pt idx="39">
                  <c:v>10.4223432966</c:v>
                </c:pt>
                <c:pt idx="40">
                  <c:v>10.4223432966</c:v>
                </c:pt>
                <c:pt idx="41">
                  <c:v>10.769731023299999</c:v>
                </c:pt>
                <c:pt idx="42">
                  <c:v>11.11711875</c:v>
                </c:pt>
                <c:pt idx="43">
                  <c:v>11.11711875</c:v>
                </c:pt>
                <c:pt idx="44">
                  <c:v>11.11711875</c:v>
                </c:pt>
                <c:pt idx="45">
                  <c:v>11.11711875</c:v>
                </c:pt>
                <c:pt idx="46">
                  <c:v>11.11711875</c:v>
                </c:pt>
                <c:pt idx="47">
                  <c:v>11.11711875</c:v>
                </c:pt>
                <c:pt idx="48">
                  <c:v>11.11711875</c:v>
                </c:pt>
                <c:pt idx="49">
                  <c:v>11.4645064767</c:v>
                </c:pt>
                <c:pt idx="50">
                  <c:v>11.4645064767</c:v>
                </c:pt>
                <c:pt idx="51">
                  <c:v>11.4645064767</c:v>
                </c:pt>
                <c:pt idx="52">
                  <c:v>11.4645064767</c:v>
                </c:pt>
                <c:pt idx="53">
                  <c:v>11.811894203399998</c:v>
                </c:pt>
                <c:pt idx="54">
                  <c:v>11.811894203399998</c:v>
                </c:pt>
                <c:pt idx="55">
                  <c:v>12.159281930099999</c:v>
                </c:pt>
                <c:pt idx="56">
                  <c:v>12.159281930099999</c:v>
                </c:pt>
                <c:pt idx="57">
                  <c:v>12.159281930099999</c:v>
                </c:pt>
                <c:pt idx="58">
                  <c:v>12.159281930099999</c:v>
                </c:pt>
                <c:pt idx="59">
                  <c:v>12.5068475307</c:v>
                </c:pt>
                <c:pt idx="60">
                  <c:v>12.5068475307</c:v>
                </c:pt>
                <c:pt idx="61">
                  <c:v>12.5068475307</c:v>
                </c:pt>
                <c:pt idx="62">
                  <c:v>12.8542352574</c:v>
                </c:pt>
                <c:pt idx="63">
                  <c:v>12.8542352574</c:v>
                </c:pt>
                <c:pt idx="64">
                  <c:v>12.8542352574</c:v>
                </c:pt>
                <c:pt idx="65">
                  <c:v>13.201622984099998</c:v>
                </c:pt>
                <c:pt idx="66">
                  <c:v>13.201622984099998</c:v>
                </c:pt>
                <c:pt idx="67">
                  <c:v>13.201622984099998</c:v>
                </c:pt>
                <c:pt idx="68">
                  <c:v>13.201622984099998</c:v>
                </c:pt>
                <c:pt idx="69">
                  <c:v>13.549010710799998</c:v>
                </c:pt>
                <c:pt idx="70">
                  <c:v>13.896398437499998</c:v>
                </c:pt>
                <c:pt idx="71">
                  <c:v>13.896398437499998</c:v>
                </c:pt>
                <c:pt idx="72">
                  <c:v>14.2437861642</c:v>
                </c:pt>
                <c:pt idx="73">
                  <c:v>14.2437861642</c:v>
                </c:pt>
                <c:pt idx="74">
                  <c:v>14.591173890899999</c:v>
                </c:pt>
                <c:pt idx="75">
                  <c:v>14.591173890899999</c:v>
                </c:pt>
                <c:pt idx="76">
                  <c:v>14.9385616176</c:v>
                </c:pt>
                <c:pt idx="77">
                  <c:v>14.9385616176</c:v>
                </c:pt>
                <c:pt idx="78">
                  <c:v>15.286127218199999</c:v>
                </c:pt>
                <c:pt idx="79">
                  <c:v>15.633514944899998</c:v>
                </c:pt>
                <c:pt idx="80">
                  <c:v>15.633514944899998</c:v>
                </c:pt>
                <c:pt idx="81">
                  <c:v>15.980902671599999</c:v>
                </c:pt>
                <c:pt idx="82">
                  <c:v>15.980902671599999</c:v>
                </c:pt>
                <c:pt idx="83">
                  <c:v>16.3282903983</c:v>
                </c:pt>
                <c:pt idx="84">
                  <c:v>16.675678124999997</c:v>
                </c:pt>
                <c:pt idx="85">
                  <c:v>17.0230658517</c:v>
                </c:pt>
                <c:pt idx="86">
                  <c:v>17.3704535784</c:v>
                </c:pt>
                <c:pt idx="87">
                  <c:v>17.7178413051</c:v>
                </c:pt>
                <c:pt idx="88">
                  <c:v>18.064873284</c:v>
                </c:pt>
                <c:pt idx="89">
                  <c:v>18.413506127999998</c:v>
                </c:pt>
                <c:pt idx="90">
                  <c:v>18.760360232999997</c:v>
                </c:pt>
                <c:pt idx="91">
                  <c:v>19.107214338</c:v>
                </c:pt>
                <c:pt idx="92">
                  <c:v>19.455847182</c:v>
                </c:pt>
                <c:pt idx="93">
                  <c:v>19.802701286999998</c:v>
                </c:pt>
                <c:pt idx="94">
                  <c:v>20.149555392</c:v>
                </c:pt>
                <c:pt idx="95">
                  <c:v>20.845042340999996</c:v>
                </c:pt>
                <c:pt idx="96">
                  <c:v>21.191896445999998</c:v>
                </c:pt>
                <c:pt idx="97">
                  <c:v>21.538750551</c:v>
                </c:pt>
                <c:pt idx="98">
                  <c:v>21.887383394999997</c:v>
                </c:pt>
                <c:pt idx="99">
                  <c:v>22.2342375</c:v>
                </c:pt>
                <c:pt idx="100">
                  <c:v>22.2342375</c:v>
                </c:pt>
                <c:pt idx="101">
                  <c:v>22.929724448999995</c:v>
                </c:pt>
                <c:pt idx="102">
                  <c:v>23.276578553999997</c:v>
                </c:pt>
                <c:pt idx="103">
                  <c:v>23.623432659</c:v>
                </c:pt>
                <c:pt idx="104">
                  <c:v>24.318919607999998</c:v>
                </c:pt>
                <c:pt idx="105">
                  <c:v>24.665773713</c:v>
                </c:pt>
                <c:pt idx="106">
                  <c:v>25.361260661999996</c:v>
                </c:pt>
                <c:pt idx="107">
                  <c:v>25.708114766999998</c:v>
                </c:pt>
                <c:pt idx="108">
                  <c:v>26.403601715999997</c:v>
                </c:pt>
                <c:pt idx="109">
                  <c:v>27.445942769999995</c:v>
                </c:pt>
                <c:pt idx="110">
                  <c:v>27.792796874999997</c:v>
                </c:pt>
                <c:pt idx="111">
                  <c:v>28.488283823999996</c:v>
                </c:pt>
                <c:pt idx="112">
                  <c:v>29.530624877999994</c:v>
                </c:pt>
                <c:pt idx="113">
                  <c:v>30.224333087999998</c:v>
                </c:pt>
                <c:pt idx="114">
                  <c:v>31.613528246999998</c:v>
                </c:pt>
                <c:pt idx="115">
                  <c:v>33.004502145</c:v>
                </c:pt>
                <c:pt idx="116">
                  <c:v>34.046843198999994</c:v>
                </c:pt>
                <c:pt idx="117">
                  <c:v>35.436038358</c:v>
                </c:pt>
                <c:pt idx="118">
                  <c:v>37.17208762199999</c:v>
                </c:pt>
                <c:pt idx="119">
                  <c:v>38.909915625</c:v>
                </c:pt>
                <c:pt idx="120">
                  <c:v>40.994597733</c:v>
                </c:pt>
                <c:pt idx="121">
                  <c:v>43.079279840999995</c:v>
                </c:pt>
                <c:pt idx="122">
                  <c:v>45.510816054</c:v>
                </c:pt>
                <c:pt idx="123">
                  <c:v>48.289206371999995</c:v>
                </c:pt>
                <c:pt idx="124">
                  <c:v>51.069375429</c:v>
                </c:pt>
                <c:pt idx="125">
                  <c:v>54.54325269599999</c:v>
                </c:pt>
                <c:pt idx="126">
                  <c:v>59.05947101699999</c:v>
                </c:pt>
                <c:pt idx="127">
                  <c:v>62.881981128</c:v>
                </c:pt>
                <c:pt idx="128">
                  <c:v>66.00722555099999</c:v>
                </c:pt>
                <c:pt idx="129">
                  <c:v>70.176589767</c:v>
                </c:pt>
                <c:pt idx="130">
                  <c:v>72.60812598</c:v>
                </c:pt>
                <c:pt idx="131">
                  <c:v>74.345953983</c:v>
                </c:pt>
                <c:pt idx="132">
                  <c:v>75.38829503699999</c:v>
                </c:pt>
                <c:pt idx="133">
                  <c:v>75.73514914199998</c:v>
                </c:pt>
                <c:pt idx="134">
                  <c:v>75.73514914199998</c:v>
                </c:pt>
                <c:pt idx="135">
                  <c:v>76.082003247</c:v>
                </c:pt>
                <c:pt idx="136">
                  <c:v>76.082003247</c:v>
                </c:pt>
                <c:pt idx="137">
                  <c:v>76.082003247</c:v>
                </c:pt>
                <c:pt idx="138">
                  <c:v>76.430636091</c:v>
                </c:pt>
                <c:pt idx="139">
                  <c:v>76.082003247</c:v>
                </c:pt>
                <c:pt idx="140">
                  <c:v>75.73514914199998</c:v>
                </c:pt>
                <c:pt idx="141">
                  <c:v>75.73514914199998</c:v>
                </c:pt>
                <c:pt idx="142">
                  <c:v>75.73514914199998</c:v>
                </c:pt>
                <c:pt idx="143">
                  <c:v>75.38829503699999</c:v>
                </c:pt>
                <c:pt idx="144">
                  <c:v>75.38829503699999</c:v>
                </c:pt>
                <c:pt idx="145">
                  <c:v>75.38829503699999</c:v>
                </c:pt>
                <c:pt idx="146">
                  <c:v>75.38829503699999</c:v>
                </c:pt>
                <c:pt idx="147">
                  <c:v>75.38829503699999</c:v>
                </c:pt>
                <c:pt idx="148">
                  <c:v>75.38829503699999</c:v>
                </c:pt>
                <c:pt idx="149">
                  <c:v>75.38829503699999</c:v>
                </c:pt>
                <c:pt idx="150">
                  <c:v>75.38829503699999</c:v>
                </c:pt>
                <c:pt idx="151">
                  <c:v>75.04144093199999</c:v>
                </c:pt>
                <c:pt idx="152">
                  <c:v>75.04144093199999</c:v>
                </c:pt>
                <c:pt idx="153">
                  <c:v>75.04144093199999</c:v>
                </c:pt>
                <c:pt idx="154">
                  <c:v>75.04144093199999</c:v>
                </c:pt>
                <c:pt idx="155">
                  <c:v>75.04144093199999</c:v>
                </c:pt>
                <c:pt idx="156">
                  <c:v>75.04144093199999</c:v>
                </c:pt>
                <c:pt idx="157">
                  <c:v>75.04144093199999</c:v>
                </c:pt>
                <c:pt idx="158">
                  <c:v>75.04144093199999</c:v>
                </c:pt>
                <c:pt idx="159">
                  <c:v>75.04144093199999</c:v>
                </c:pt>
                <c:pt idx="160">
                  <c:v>75.04144093199999</c:v>
                </c:pt>
                <c:pt idx="161">
                  <c:v>75.04144093199999</c:v>
                </c:pt>
                <c:pt idx="162">
                  <c:v>75.38829503699999</c:v>
                </c:pt>
                <c:pt idx="163">
                  <c:v>75.04144093199999</c:v>
                </c:pt>
                <c:pt idx="164">
                  <c:v>75.04144093199999</c:v>
                </c:pt>
                <c:pt idx="165">
                  <c:v>74.69280808799999</c:v>
                </c:pt>
                <c:pt idx="166">
                  <c:v>74.69280808799999</c:v>
                </c:pt>
                <c:pt idx="167">
                  <c:v>74.69280808799999</c:v>
                </c:pt>
                <c:pt idx="168">
                  <c:v>74.69280808799999</c:v>
                </c:pt>
                <c:pt idx="169">
                  <c:v>74.345953983</c:v>
                </c:pt>
                <c:pt idx="170">
                  <c:v>74.345953983</c:v>
                </c:pt>
                <c:pt idx="171">
                  <c:v>74.345953983</c:v>
                </c:pt>
                <c:pt idx="172">
                  <c:v>74.345953983</c:v>
                </c:pt>
                <c:pt idx="173">
                  <c:v>73.99909987799998</c:v>
                </c:pt>
                <c:pt idx="174">
                  <c:v>73.99909987799998</c:v>
                </c:pt>
                <c:pt idx="175">
                  <c:v>73.99909987799998</c:v>
                </c:pt>
                <c:pt idx="176">
                  <c:v>73.650467034</c:v>
                </c:pt>
                <c:pt idx="177">
                  <c:v>73.650467034</c:v>
                </c:pt>
                <c:pt idx="178">
                  <c:v>73.303612929</c:v>
                </c:pt>
                <c:pt idx="179">
                  <c:v>73.303612929</c:v>
                </c:pt>
                <c:pt idx="180">
                  <c:v>72.956758824</c:v>
                </c:pt>
                <c:pt idx="181">
                  <c:v>72.60812598</c:v>
                </c:pt>
                <c:pt idx="182">
                  <c:v>71.56578492599999</c:v>
                </c:pt>
                <c:pt idx="183">
                  <c:v>71.21893082099999</c:v>
                </c:pt>
                <c:pt idx="184">
                  <c:v>70.872076716</c:v>
                </c:pt>
                <c:pt idx="185">
                  <c:v>70.872076716</c:v>
                </c:pt>
                <c:pt idx="186">
                  <c:v>70.872076716</c:v>
                </c:pt>
                <c:pt idx="187">
                  <c:v>70.872076716</c:v>
                </c:pt>
                <c:pt idx="188">
                  <c:v>70.872076716</c:v>
                </c:pt>
                <c:pt idx="189">
                  <c:v>70.872076716</c:v>
                </c:pt>
                <c:pt idx="190">
                  <c:v>70.52344387199999</c:v>
                </c:pt>
                <c:pt idx="191">
                  <c:v>70.52344387199999</c:v>
                </c:pt>
                <c:pt idx="192">
                  <c:v>70.176589767</c:v>
                </c:pt>
                <c:pt idx="193">
                  <c:v>70.176589767</c:v>
                </c:pt>
                <c:pt idx="194">
                  <c:v>70.176589767</c:v>
                </c:pt>
                <c:pt idx="195">
                  <c:v>67.745053554</c:v>
                </c:pt>
                <c:pt idx="196">
                  <c:v>65.66037144599998</c:v>
                </c:pt>
                <c:pt idx="197">
                  <c:v>64.96488449699999</c:v>
                </c:pt>
                <c:pt idx="198">
                  <c:v>63.22883523299999</c:v>
                </c:pt>
                <c:pt idx="199">
                  <c:v>62.186494179</c:v>
                </c:pt>
                <c:pt idx="200">
                  <c:v>61.491007229999994</c:v>
                </c:pt>
                <c:pt idx="201">
                  <c:v>60.448666175999996</c:v>
                </c:pt>
                <c:pt idx="202">
                  <c:v>59.05947101699999</c:v>
                </c:pt>
                <c:pt idx="203">
                  <c:v>58.017129962999995</c:v>
                </c:pt>
                <c:pt idx="204">
                  <c:v>56.974788909</c:v>
                </c:pt>
                <c:pt idx="205">
                  <c:v>55.93244785499999</c:v>
                </c:pt>
                <c:pt idx="206">
                  <c:v>53.84776574699999</c:v>
                </c:pt>
                <c:pt idx="207">
                  <c:v>52.807203431999994</c:v>
                </c:pt>
                <c:pt idx="208">
                  <c:v>50.72252132399999</c:v>
                </c:pt>
                <c:pt idx="209">
                  <c:v>47.595498162</c:v>
                </c:pt>
                <c:pt idx="210">
                  <c:v>46.90001121299999</c:v>
                </c:pt>
                <c:pt idx="211">
                  <c:v>44.468475</c:v>
                </c:pt>
                <c:pt idx="212">
                  <c:v>43.079279840999995</c:v>
                </c:pt>
                <c:pt idx="213">
                  <c:v>42.383792891999995</c:v>
                </c:pt>
                <c:pt idx="214">
                  <c:v>41.69008468199999</c:v>
                </c:pt>
                <c:pt idx="215">
                  <c:v>39.256769729999995</c:v>
                </c:pt>
                <c:pt idx="216">
                  <c:v>38.214428676</c:v>
                </c:pt>
                <c:pt idx="217">
                  <c:v>37.17208762199999</c:v>
                </c:pt>
                <c:pt idx="218">
                  <c:v>35.08918425299999</c:v>
                </c:pt>
                <c:pt idx="219">
                  <c:v>35.08918425299999</c:v>
                </c:pt>
                <c:pt idx="220">
                  <c:v>34.740551409</c:v>
                </c:pt>
                <c:pt idx="221">
                  <c:v>33.351356249999995</c:v>
                </c:pt>
                <c:pt idx="222">
                  <c:v>31.962161090999995</c:v>
                </c:pt>
                <c:pt idx="223">
                  <c:v>29.530624877999994</c:v>
                </c:pt>
                <c:pt idx="224">
                  <c:v>27.792796874999997</c:v>
                </c:pt>
                <c:pt idx="225">
                  <c:v>26.403601715999997</c:v>
                </c:pt>
                <c:pt idx="226">
                  <c:v>21.887383394999997</c:v>
                </c:pt>
                <c:pt idx="227">
                  <c:v>19.107214338</c:v>
                </c:pt>
                <c:pt idx="228">
                  <c:v>14.591173890899999</c:v>
                </c:pt>
                <c:pt idx="229">
                  <c:v>11.4645064767</c:v>
                </c:pt>
                <c:pt idx="230">
                  <c:v>7.9904513357999996</c:v>
                </c:pt>
                <c:pt idx="231">
                  <c:v>5.905947101699999</c:v>
                </c:pt>
                <c:pt idx="232">
                  <c:v>3.1266674141999995</c:v>
                </c:pt>
                <c:pt idx="233">
                  <c:v>1.73704535784</c:v>
                </c:pt>
                <c:pt idx="234">
                  <c:v>0.69482881557</c:v>
                </c:pt>
                <c:pt idx="235">
                  <c:v>0</c:v>
                </c:pt>
                <c:pt idx="236">
                  <c:v>-0.34740551409</c:v>
                </c:pt>
                <c:pt idx="237">
                  <c:v>-0.69482881557</c:v>
                </c:pt>
                <c:pt idx="238">
                  <c:v>-0.34740551409</c:v>
                </c:pt>
                <c:pt idx="239">
                  <c:v>-0.69482881557</c:v>
                </c:pt>
                <c:pt idx="240">
                  <c:v>-0.69482881557</c:v>
                </c:pt>
                <c:pt idx="241">
                  <c:v>-0.69482881557</c:v>
                </c:pt>
                <c:pt idx="242">
                  <c:v>-0.69482881557</c:v>
                </c:pt>
                <c:pt idx="243">
                  <c:v>-0.69482881557</c:v>
                </c:pt>
                <c:pt idx="244">
                  <c:v>-0.69482881557</c:v>
                </c:pt>
                <c:pt idx="245">
                  <c:v>-0.69482881557</c:v>
                </c:pt>
                <c:pt idx="246">
                  <c:v>-0.69482881557</c:v>
                </c:pt>
              </c:numCache>
            </c:numRef>
          </c:val>
          <c:smooth val="0"/>
        </c:ser>
        <c:axId val="58382461"/>
        <c:axId val="55680102"/>
      </c:lineChart>
      <c:catAx>
        <c:axId val="58382461"/>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5680102"/>
        <c:crosses val="autoZero"/>
        <c:auto val="1"/>
        <c:lblOffset val="100"/>
        <c:noMultiLvlLbl val="0"/>
      </c:catAx>
      <c:valAx>
        <c:axId val="55680102"/>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838246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ptCount val="5"/>
                <c:pt idx="0">
                  <c:v>17.897727272727273</c:v>
                </c:pt>
                <c:pt idx="1">
                  <c:v>17.722371967654986</c:v>
                </c:pt>
                <c:pt idx="2">
                  <c:v>17.95965865011637</c:v>
                </c:pt>
                <c:pt idx="3">
                  <c:v>17.68</c:v>
                </c:pt>
                <c:pt idx="4">
                  <c:v>17.677181482998773</c:v>
                </c:pt>
              </c:numCache>
            </c:numRef>
          </c:val>
          <c:smooth val="0"/>
        </c:ser>
        <c:axId val="31358871"/>
        <c:axId val="13794384"/>
      </c:lineChart>
      <c:catAx>
        <c:axId val="31358871"/>
        <c:scaling>
          <c:orientation val="minMax"/>
        </c:scaling>
        <c:axPos val="b"/>
        <c:delete val="0"/>
        <c:numFmt formatCode="General" sourceLinked="1"/>
        <c:majorTickMark val="out"/>
        <c:minorTickMark val="none"/>
        <c:tickLblPos val="nextTo"/>
        <c:crossAx val="13794384"/>
        <c:crosses val="autoZero"/>
        <c:auto val="1"/>
        <c:lblOffset val="100"/>
        <c:noMultiLvlLbl val="0"/>
      </c:catAx>
      <c:valAx>
        <c:axId val="13794384"/>
        <c:scaling>
          <c:orientation val="minMax"/>
          <c:max val="25"/>
          <c:min val="0"/>
        </c:scaling>
        <c:axPos val="l"/>
        <c:majorGridlines/>
        <c:delete val="0"/>
        <c:numFmt formatCode="General" sourceLinked="1"/>
        <c:majorTickMark val="out"/>
        <c:minorTickMark val="none"/>
        <c:tickLblPos val="nextTo"/>
        <c:crossAx val="31358871"/>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Data!$B$10:$B$256</c:f>
              <c:numCache>
                <c:ptCount val="247"/>
                <c:pt idx="0">
                  <c:v>0</c:v>
                </c:pt>
                <c:pt idx="1">
                  <c:v>0</c:v>
                </c:pt>
                <c:pt idx="2">
                  <c:v>0</c:v>
                </c:pt>
                <c:pt idx="3">
                  <c:v>0</c:v>
                </c:pt>
                <c:pt idx="4">
                  <c:v>0</c:v>
                </c:pt>
                <c:pt idx="5">
                  <c:v>0.34740551409</c:v>
                </c:pt>
                <c:pt idx="6">
                  <c:v>0.34740551409</c:v>
                </c:pt>
                <c:pt idx="7">
                  <c:v>0.34740551409</c:v>
                </c:pt>
                <c:pt idx="8">
                  <c:v>0.69482881557</c:v>
                </c:pt>
                <c:pt idx="9">
                  <c:v>0.69482881557</c:v>
                </c:pt>
                <c:pt idx="10">
                  <c:v>1.0422343296599998</c:v>
                </c:pt>
                <c:pt idx="11">
                  <c:v>1.38963984375</c:v>
                </c:pt>
                <c:pt idx="12">
                  <c:v>1.73704535784</c:v>
                </c:pt>
                <c:pt idx="13">
                  <c:v>2.0845042340999997</c:v>
                </c:pt>
                <c:pt idx="14">
                  <c:v>2.4318919608</c:v>
                </c:pt>
                <c:pt idx="15">
                  <c:v>3.1266674141999995</c:v>
                </c:pt>
                <c:pt idx="16">
                  <c:v>3.8214428675999996</c:v>
                </c:pt>
                <c:pt idx="17">
                  <c:v>4.1690084681999995</c:v>
                </c:pt>
                <c:pt idx="18">
                  <c:v>4.5163961949</c:v>
                </c:pt>
                <c:pt idx="19">
                  <c:v>4.5163961949</c:v>
                </c:pt>
                <c:pt idx="20">
                  <c:v>4.8637839216</c:v>
                </c:pt>
                <c:pt idx="21">
                  <c:v>5.2111716483</c:v>
                </c:pt>
                <c:pt idx="22">
                  <c:v>5.2111716483</c:v>
                </c:pt>
                <c:pt idx="23">
                  <c:v>5.2111716483</c:v>
                </c:pt>
                <c:pt idx="24">
                  <c:v>5.558559375</c:v>
                </c:pt>
                <c:pt idx="25">
                  <c:v>5.558559375</c:v>
                </c:pt>
                <c:pt idx="26">
                  <c:v>5.905947101699999</c:v>
                </c:pt>
                <c:pt idx="27">
                  <c:v>5.905947101699999</c:v>
                </c:pt>
                <c:pt idx="28">
                  <c:v>6.253334828399999</c:v>
                </c:pt>
                <c:pt idx="29">
                  <c:v>6.600722555099999</c:v>
                </c:pt>
                <c:pt idx="30">
                  <c:v>6.948288155699999</c:v>
                </c:pt>
                <c:pt idx="31">
                  <c:v>7.295675882399999</c:v>
                </c:pt>
                <c:pt idx="32">
                  <c:v>7.9904513357999996</c:v>
                </c:pt>
                <c:pt idx="33">
                  <c:v>8.337839062499999</c:v>
                </c:pt>
                <c:pt idx="34">
                  <c:v>8.6852267892</c:v>
                </c:pt>
                <c:pt idx="35">
                  <c:v>9.032614515899999</c:v>
                </c:pt>
                <c:pt idx="36">
                  <c:v>9.7275678432</c:v>
                </c:pt>
                <c:pt idx="37">
                  <c:v>10.074955569899998</c:v>
                </c:pt>
                <c:pt idx="38">
                  <c:v>10.074955569899998</c:v>
                </c:pt>
                <c:pt idx="39">
                  <c:v>10.4223432966</c:v>
                </c:pt>
                <c:pt idx="40">
                  <c:v>10.4223432966</c:v>
                </c:pt>
                <c:pt idx="41">
                  <c:v>10.769731023299999</c:v>
                </c:pt>
                <c:pt idx="42">
                  <c:v>11.11711875</c:v>
                </c:pt>
                <c:pt idx="43">
                  <c:v>11.11711875</c:v>
                </c:pt>
                <c:pt idx="44">
                  <c:v>11.11711875</c:v>
                </c:pt>
                <c:pt idx="45">
                  <c:v>11.11711875</c:v>
                </c:pt>
                <c:pt idx="46">
                  <c:v>11.11711875</c:v>
                </c:pt>
                <c:pt idx="47">
                  <c:v>11.11711875</c:v>
                </c:pt>
                <c:pt idx="48">
                  <c:v>11.11711875</c:v>
                </c:pt>
                <c:pt idx="49">
                  <c:v>11.4645064767</c:v>
                </c:pt>
                <c:pt idx="50">
                  <c:v>11.4645064767</c:v>
                </c:pt>
                <c:pt idx="51">
                  <c:v>11.4645064767</c:v>
                </c:pt>
                <c:pt idx="52">
                  <c:v>11.4645064767</c:v>
                </c:pt>
                <c:pt idx="53">
                  <c:v>11.811894203399998</c:v>
                </c:pt>
                <c:pt idx="54">
                  <c:v>11.811894203399998</c:v>
                </c:pt>
                <c:pt idx="55">
                  <c:v>12.159281930099999</c:v>
                </c:pt>
                <c:pt idx="56">
                  <c:v>12.159281930099999</c:v>
                </c:pt>
                <c:pt idx="57">
                  <c:v>12.159281930099999</c:v>
                </c:pt>
                <c:pt idx="58">
                  <c:v>12.159281930099999</c:v>
                </c:pt>
                <c:pt idx="59">
                  <c:v>12.5068475307</c:v>
                </c:pt>
                <c:pt idx="60">
                  <c:v>12.5068475307</c:v>
                </c:pt>
                <c:pt idx="61">
                  <c:v>12.5068475307</c:v>
                </c:pt>
                <c:pt idx="62">
                  <c:v>12.8542352574</c:v>
                </c:pt>
                <c:pt idx="63">
                  <c:v>12.8542352574</c:v>
                </c:pt>
                <c:pt idx="64">
                  <c:v>12.8542352574</c:v>
                </c:pt>
                <c:pt idx="65">
                  <c:v>13.201622984099998</c:v>
                </c:pt>
                <c:pt idx="66">
                  <c:v>13.201622984099998</c:v>
                </c:pt>
                <c:pt idx="67">
                  <c:v>13.201622984099998</c:v>
                </c:pt>
                <c:pt idx="68">
                  <c:v>13.201622984099998</c:v>
                </c:pt>
                <c:pt idx="69">
                  <c:v>13.549010710799998</c:v>
                </c:pt>
                <c:pt idx="70">
                  <c:v>13.896398437499998</c:v>
                </c:pt>
                <c:pt idx="71">
                  <c:v>13.896398437499998</c:v>
                </c:pt>
                <c:pt idx="72">
                  <c:v>14.2437861642</c:v>
                </c:pt>
                <c:pt idx="73">
                  <c:v>14.2437861642</c:v>
                </c:pt>
                <c:pt idx="74">
                  <c:v>14.591173890899999</c:v>
                </c:pt>
                <c:pt idx="75">
                  <c:v>14.591173890899999</c:v>
                </c:pt>
                <c:pt idx="76">
                  <c:v>14.9385616176</c:v>
                </c:pt>
                <c:pt idx="77">
                  <c:v>14.9385616176</c:v>
                </c:pt>
                <c:pt idx="78">
                  <c:v>15.286127218199999</c:v>
                </c:pt>
                <c:pt idx="79">
                  <c:v>15.633514944899998</c:v>
                </c:pt>
                <c:pt idx="80">
                  <c:v>15.633514944899998</c:v>
                </c:pt>
                <c:pt idx="81">
                  <c:v>15.980902671599999</c:v>
                </c:pt>
                <c:pt idx="82">
                  <c:v>15.980902671599999</c:v>
                </c:pt>
                <c:pt idx="83">
                  <c:v>16.3282903983</c:v>
                </c:pt>
                <c:pt idx="84">
                  <c:v>16.675678124999997</c:v>
                </c:pt>
                <c:pt idx="85">
                  <c:v>17.0230658517</c:v>
                </c:pt>
                <c:pt idx="86">
                  <c:v>17.3704535784</c:v>
                </c:pt>
                <c:pt idx="87">
                  <c:v>17.7178413051</c:v>
                </c:pt>
                <c:pt idx="88">
                  <c:v>18.064873284</c:v>
                </c:pt>
                <c:pt idx="89">
                  <c:v>18.413506127999998</c:v>
                </c:pt>
                <c:pt idx="90">
                  <c:v>18.760360232999997</c:v>
                </c:pt>
                <c:pt idx="91">
                  <c:v>19.107214338</c:v>
                </c:pt>
                <c:pt idx="92">
                  <c:v>19.455847182</c:v>
                </c:pt>
                <c:pt idx="93">
                  <c:v>19.802701286999998</c:v>
                </c:pt>
                <c:pt idx="94">
                  <c:v>20.149555392</c:v>
                </c:pt>
                <c:pt idx="95">
                  <c:v>20.845042340999996</c:v>
                </c:pt>
                <c:pt idx="96">
                  <c:v>21.191896445999998</c:v>
                </c:pt>
                <c:pt idx="97">
                  <c:v>21.538750551</c:v>
                </c:pt>
                <c:pt idx="98">
                  <c:v>21.887383394999997</c:v>
                </c:pt>
                <c:pt idx="99">
                  <c:v>22.2342375</c:v>
                </c:pt>
                <c:pt idx="100">
                  <c:v>22.2342375</c:v>
                </c:pt>
                <c:pt idx="101">
                  <c:v>22.929724448999995</c:v>
                </c:pt>
                <c:pt idx="102">
                  <c:v>23.276578553999997</c:v>
                </c:pt>
                <c:pt idx="103">
                  <c:v>23.623432659</c:v>
                </c:pt>
                <c:pt idx="104">
                  <c:v>24.318919607999998</c:v>
                </c:pt>
                <c:pt idx="105">
                  <c:v>24.665773713</c:v>
                </c:pt>
                <c:pt idx="106">
                  <c:v>25.361260661999996</c:v>
                </c:pt>
                <c:pt idx="107">
                  <c:v>25.708114766999998</c:v>
                </c:pt>
                <c:pt idx="108">
                  <c:v>26.403601715999997</c:v>
                </c:pt>
                <c:pt idx="109">
                  <c:v>27.445942769999995</c:v>
                </c:pt>
                <c:pt idx="110">
                  <c:v>27.792796874999997</c:v>
                </c:pt>
                <c:pt idx="111">
                  <c:v>28.488283823999996</c:v>
                </c:pt>
                <c:pt idx="112">
                  <c:v>29.530624877999994</c:v>
                </c:pt>
                <c:pt idx="113">
                  <c:v>30.224333087999998</c:v>
                </c:pt>
                <c:pt idx="114">
                  <c:v>31.613528246999998</c:v>
                </c:pt>
                <c:pt idx="115">
                  <c:v>33.004502145</c:v>
                </c:pt>
                <c:pt idx="116">
                  <c:v>34.046843198999994</c:v>
                </c:pt>
                <c:pt idx="117">
                  <c:v>35.436038358</c:v>
                </c:pt>
                <c:pt idx="118">
                  <c:v>37.17208762199999</c:v>
                </c:pt>
                <c:pt idx="119">
                  <c:v>38.909915625</c:v>
                </c:pt>
                <c:pt idx="120">
                  <c:v>40.994597733</c:v>
                </c:pt>
                <c:pt idx="121">
                  <c:v>43.079279840999995</c:v>
                </c:pt>
                <c:pt idx="122">
                  <c:v>45.510816054</c:v>
                </c:pt>
                <c:pt idx="123">
                  <c:v>48.289206371999995</c:v>
                </c:pt>
                <c:pt idx="124">
                  <c:v>51.069375429</c:v>
                </c:pt>
                <c:pt idx="125">
                  <c:v>54.54325269599999</c:v>
                </c:pt>
                <c:pt idx="126">
                  <c:v>59.05947101699999</c:v>
                </c:pt>
                <c:pt idx="127">
                  <c:v>62.881981128</c:v>
                </c:pt>
                <c:pt idx="128">
                  <c:v>66.00722555099999</c:v>
                </c:pt>
                <c:pt idx="129">
                  <c:v>70.176589767</c:v>
                </c:pt>
                <c:pt idx="130">
                  <c:v>72.60812598</c:v>
                </c:pt>
                <c:pt idx="131">
                  <c:v>74.345953983</c:v>
                </c:pt>
                <c:pt idx="132">
                  <c:v>75.38829503699999</c:v>
                </c:pt>
                <c:pt idx="133">
                  <c:v>75.73514914199998</c:v>
                </c:pt>
                <c:pt idx="134">
                  <c:v>75.73514914199998</c:v>
                </c:pt>
                <c:pt idx="135">
                  <c:v>76.082003247</c:v>
                </c:pt>
                <c:pt idx="136">
                  <c:v>76.082003247</c:v>
                </c:pt>
                <c:pt idx="137">
                  <c:v>76.082003247</c:v>
                </c:pt>
                <c:pt idx="138">
                  <c:v>76.430636091</c:v>
                </c:pt>
                <c:pt idx="139">
                  <c:v>76.082003247</c:v>
                </c:pt>
                <c:pt idx="140">
                  <c:v>75.73514914199998</c:v>
                </c:pt>
                <c:pt idx="141">
                  <c:v>75.73514914199998</c:v>
                </c:pt>
                <c:pt idx="142">
                  <c:v>75.73514914199998</c:v>
                </c:pt>
                <c:pt idx="143">
                  <c:v>75.38829503699999</c:v>
                </c:pt>
                <c:pt idx="144">
                  <c:v>75.38829503699999</c:v>
                </c:pt>
                <c:pt idx="145">
                  <c:v>75.38829503699999</c:v>
                </c:pt>
                <c:pt idx="146">
                  <c:v>75.38829503699999</c:v>
                </c:pt>
                <c:pt idx="147">
                  <c:v>75.38829503699999</c:v>
                </c:pt>
                <c:pt idx="148">
                  <c:v>75.38829503699999</c:v>
                </c:pt>
                <c:pt idx="149">
                  <c:v>75.38829503699999</c:v>
                </c:pt>
                <c:pt idx="150">
                  <c:v>75.38829503699999</c:v>
                </c:pt>
                <c:pt idx="151">
                  <c:v>75.04144093199999</c:v>
                </c:pt>
                <c:pt idx="152">
                  <c:v>75.04144093199999</c:v>
                </c:pt>
                <c:pt idx="153">
                  <c:v>75.04144093199999</c:v>
                </c:pt>
                <c:pt idx="154">
                  <c:v>75.04144093199999</c:v>
                </c:pt>
                <c:pt idx="155">
                  <c:v>75.04144093199999</c:v>
                </c:pt>
                <c:pt idx="156">
                  <c:v>75.04144093199999</c:v>
                </c:pt>
                <c:pt idx="157">
                  <c:v>75.04144093199999</c:v>
                </c:pt>
                <c:pt idx="158">
                  <c:v>75.04144093199999</c:v>
                </c:pt>
                <c:pt idx="159">
                  <c:v>75.04144093199999</c:v>
                </c:pt>
                <c:pt idx="160">
                  <c:v>75.04144093199999</c:v>
                </c:pt>
                <c:pt idx="161">
                  <c:v>75.04144093199999</c:v>
                </c:pt>
                <c:pt idx="162">
                  <c:v>75.38829503699999</c:v>
                </c:pt>
                <c:pt idx="163">
                  <c:v>75.04144093199999</c:v>
                </c:pt>
                <c:pt idx="164">
                  <c:v>75.04144093199999</c:v>
                </c:pt>
                <c:pt idx="165">
                  <c:v>74.69280808799999</c:v>
                </c:pt>
                <c:pt idx="166">
                  <c:v>74.69280808799999</c:v>
                </c:pt>
                <c:pt idx="167">
                  <c:v>74.69280808799999</c:v>
                </c:pt>
                <c:pt idx="168">
                  <c:v>74.69280808799999</c:v>
                </c:pt>
                <c:pt idx="169">
                  <c:v>74.345953983</c:v>
                </c:pt>
                <c:pt idx="170">
                  <c:v>74.345953983</c:v>
                </c:pt>
                <c:pt idx="171">
                  <c:v>74.345953983</c:v>
                </c:pt>
                <c:pt idx="172">
                  <c:v>74.345953983</c:v>
                </c:pt>
                <c:pt idx="173">
                  <c:v>73.99909987799998</c:v>
                </c:pt>
                <c:pt idx="174">
                  <c:v>73.99909987799998</c:v>
                </c:pt>
                <c:pt idx="175">
                  <c:v>73.99909987799998</c:v>
                </c:pt>
                <c:pt idx="176">
                  <c:v>73.650467034</c:v>
                </c:pt>
                <c:pt idx="177">
                  <c:v>73.650467034</c:v>
                </c:pt>
                <c:pt idx="178">
                  <c:v>73.303612929</c:v>
                </c:pt>
                <c:pt idx="179">
                  <c:v>73.303612929</c:v>
                </c:pt>
                <c:pt idx="180">
                  <c:v>72.956758824</c:v>
                </c:pt>
                <c:pt idx="181">
                  <c:v>72.60812598</c:v>
                </c:pt>
                <c:pt idx="182">
                  <c:v>71.56578492599999</c:v>
                </c:pt>
                <c:pt idx="183">
                  <c:v>71.21893082099999</c:v>
                </c:pt>
                <c:pt idx="184">
                  <c:v>70.872076716</c:v>
                </c:pt>
                <c:pt idx="185">
                  <c:v>70.872076716</c:v>
                </c:pt>
                <c:pt idx="186">
                  <c:v>70.872076716</c:v>
                </c:pt>
                <c:pt idx="187">
                  <c:v>70.872076716</c:v>
                </c:pt>
                <c:pt idx="188">
                  <c:v>70.872076716</c:v>
                </c:pt>
                <c:pt idx="189">
                  <c:v>70.872076716</c:v>
                </c:pt>
                <c:pt idx="190">
                  <c:v>70.52344387199999</c:v>
                </c:pt>
                <c:pt idx="191">
                  <c:v>70.52344387199999</c:v>
                </c:pt>
                <c:pt idx="192">
                  <c:v>70.176589767</c:v>
                </c:pt>
                <c:pt idx="193">
                  <c:v>70.176589767</c:v>
                </c:pt>
                <c:pt idx="194">
                  <c:v>70.176589767</c:v>
                </c:pt>
                <c:pt idx="195">
                  <c:v>67.745053554</c:v>
                </c:pt>
                <c:pt idx="196">
                  <c:v>65.66037144599998</c:v>
                </c:pt>
                <c:pt idx="197">
                  <c:v>64.96488449699999</c:v>
                </c:pt>
                <c:pt idx="198">
                  <c:v>63.22883523299999</c:v>
                </c:pt>
                <c:pt idx="199">
                  <c:v>62.186494179</c:v>
                </c:pt>
                <c:pt idx="200">
                  <c:v>61.491007229999994</c:v>
                </c:pt>
                <c:pt idx="201">
                  <c:v>60.448666175999996</c:v>
                </c:pt>
                <c:pt idx="202">
                  <c:v>59.05947101699999</c:v>
                </c:pt>
                <c:pt idx="203">
                  <c:v>58.017129962999995</c:v>
                </c:pt>
                <c:pt idx="204">
                  <c:v>56.974788909</c:v>
                </c:pt>
                <c:pt idx="205">
                  <c:v>55.93244785499999</c:v>
                </c:pt>
                <c:pt idx="206">
                  <c:v>53.84776574699999</c:v>
                </c:pt>
                <c:pt idx="207">
                  <c:v>52.807203431999994</c:v>
                </c:pt>
                <c:pt idx="208">
                  <c:v>50.72252132399999</c:v>
                </c:pt>
                <c:pt idx="209">
                  <c:v>47.595498162</c:v>
                </c:pt>
                <c:pt idx="210">
                  <c:v>46.90001121299999</c:v>
                </c:pt>
                <c:pt idx="211">
                  <c:v>44.468475</c:v>
                </c:pt>
                <c:pt idx="212">
                  <c:v>43.079279840999995</c:v>
                </c:pt>
                <c:pt idx="213">
                  <c:v>42.383792891999995</c:v>
                </c:pt>
                <c:pt idx="214">
                  <c:v>41.69008468199999</c:v>
                </c:pt>
                <c:pt idx="215">
                  <c:v>39.256769729999995</c:v>
                </c:pt>
                <c:pt idx="216">
                  <c:v>38.214428676</c:v>
                </c:pt>
                <c:pt idx="217">
                  <c:v>37.17208762199999</c:v>
                </c:pt>
                <c:pt idx="218">
                  <c:v>35.08918425299999</c:v>
                </c:pt>
                <c:pt idx="219">
                  <c:v>35.08918425299999</c:v>
                </c:pt>
                <c:pt idx="220">
                  <c:v>34.740551409</c:v>
                </c:pt>
                <c:pt idx="221">
                  <c:v>33.351356249999995</c:v>
                </c:pt>
                <c:pt idx="222">
                  <c:v>31.962161090999995</c:v>
                </c:pt>
                <c:pt idx="223">
                  <c:v>29.530624877999994</c:v>
                </c:pt>
                <c:pt idx="224">
                  <c:v>27.792796874999997</c:v>
                </c:pt>
                <c:pt idx="225">
                  <c:v>26.403601715999997</c:v>
                </c:pt>
                <c:pt idx="226">
                  <c:v>21.887383394999997</c:v>
                </c:pt>
                <c:pt idx="227">
                  <c:v>19.107214338</c:v>
                </c:pt>
                <c:pt idx="228">
                  <c:v>14.591173890899999</c:v>
                </c:pt>
                <c:pt idx="229">
                  <c:v>11.4645064767</c:v>
                </c:pt>
                <c:pt idx="230">
                  <c:v>7.9904513357999996</c:v>
                </c:pt>
                <c:pt idx="231">
                  <c:v>5.905947101699999</c:v>
                </c:pt>
                <c:pt idx="232">
                  <c:v>3.1266674141999995</c:v>
                </c:pt>
                <c:pt idx="233">
                  <c:v>1.73704535784</c:v>
                </c:pt>
                <c:pt idx="234">
                  <c:v>0.69482881557</c:v>
                </c:pt>
                <c:pt idx="235">
                  <c:v>0</c:v>
                </c:pt>
                <c:pt idx="236">
                  <c:v>-0.34740551409</c:v>
                </c:pt>
                <c:pt idx="237">
                  <c:v>-0.69482881557</c:v>
                </c:pt>
                <c:pt idx="238">
                  <c:v>-0.34740551409</c:v>
                </c:pt>
                <c:pt idx="239">
                  <c:v>-0.69482881557</c:v>
                </c:pt>
                <c:pt idx="240">
                  <c:v>-0.69482881557</c:v>
                </c:pt>
                <c:pt idx="241">
                  <c:v>-0.69482881557</c:v>
                </c:pt>
                <c:pt idx="242">
                  <c:v>-0.69482881557</c:v>
                </c:pt>
                <c:pt idx="243">
                  <c:v>-0.69482881557</c:v>
                </c:pt>
                <c:pt idx="244">
                  <c:v>-0.69482881557</c:v>
                </c:pt>
                <c:pt idx="245">
                  <c:v>-0.69482881557</c:v>
                </c:pt>
                <c:pt idx="246">
                  <c:v>-0.69482881557</c:v>
                </c:pt>
              </c:numCache>
            </c:numRef>
          </c:val>
          <c:smooth val="0"/>
        </c:ser>
        <c:marker val="1"/>
        <c:axId val="57040593"/>
        <c:axId val="43603290"/>
      </c:lineChart>
      <c:catAx>
        <c:axId val="57040593"/>
        <c:scaling>
          <c:orientation val="minMax"/>
        </c:scaling>
        <c:axPos val="b"/>
        <c:delete val="0"/>
        <c:numFmt formatCode="General" sourceLinked="1"/>
        <c:majorTickMark val="out"/>
        <c:minorTickMark val="none"/>
        <c:tickLblPos val="nextTo"/>
        <c:crossAx val="43603290"/>
        <c:crosses val="autoZero"/>
        <c:auto val="1"/>
        <c:lblOffset val="100"/>
        <c:noMultiLvlLbl val="0"/>
      </c:catAx>
      <c:valAx>
        <c:axId val="43603290"/>
        <c:scaling>
          <c:orientation val="minMax"/>
        </c:scaling>
        <c:axPos val="l"/>
        <c:majorGridlines/>
        <c:delete val="0"/>
        <c:numFmt formatCode="General" sourceLinked="1"/>
        <c:majorTickMark val="out"/>
        <c:minorTickMark val="none"/>
        <c:tickLblPos val="nextTo"/>
        <c:crossAx val="5704059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Novel propellant this time.  Upon suggestion by Richard Nakka, melted 50g sorbitol over low heat, added 25g sucrose and heated/stirred until it either melted or dissolved, I haven't figured out which.  
In the meantime, 150g of powdered, sifted KNO3 is heated in the electric skillet to 250 degrees.  SO/SU mix stirred in.  It takes a bit of work to get it all mixed but eventually it all went together, forming a creamy mixture resembling cake frosting in texture.  
First test strand burned 1 inch in 6 seconds, this just after the first mixing.  After several more mixings, another strand tested burning at 9 seconds per inch.  It is thought that the propellant had many small voids, which were pressed out after repeated mixings.  
It stays soft in the skillet at 250 degrees, becoming a bit stiff upon sitting but reverting to a creamy-frosting texture with mixing.  
Texture is a bit gummy, rather than putty-like, but not too hard to handle once one gets a feel for it.  
The grain is molded in the 38/240 casing, lined with five wraps of posterboard and one layer of taped-paper.  Molded at 10pm the previous night, it is still a little bit flexible at 8pm tonight.  
Fired with a fuse-paper ignitor with no metal or other booster.  
Slow build-up of thrust is thought to be from the ignition of the core first, followed by the ignition of the outside when the pressure maxes out.
Low ISP may be due to low Kn ratio for this type of propellant.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84</v>
      </c>
      <c r="C1" t="s">
        <v>85</v>
      </c>
    </row>
    <row r="2" ht="12.75">
      <c r="C2" t="s">
        <v>86</v>
      </c>
    </row>
    <row r="8" spans="3:7" ht="12.75">
      <c r="C8" t="s">
        <v>7</v>
      </c>
      <c r="F8" t="s">
        <v>7</v>
      </c>
      <c r="G8" t="s">
        <v>7</v>
      </c>
    </row>
    <row r="9" spans="9:13" ht="12.75">
      <c r="I9" t="s">
        <v>49</v>
      </c>
      <c r="J9">
        <v>1</v>
      </c>
      <c r="K9">
        <v>2</v>
      </c>
      <c r="L9">
        <v>3</v>
      </c>
      <c r="M9">
        <v>4</v>
      </c>
    </row>
    <row r="10" spans="9:10" ht="12.75">
      <c r="I10" t="s">
        <v>14</v>
      </c>
      <c r="J10" s="5" t="s">
        <v>76</v>
      </c>
    </row>
    <row r="11" spans="9:10" ht="12.75">
      <c r="I11" t="s">
        <v>15</v>
      </c>
      <c r="J11" t="s">
        <v>96</v>
      </c>
    </row>
    <row r="12" spans="9:12" ht="12.75">
      <c r="I12" t="s">
        <v>16</v>
      </c>
      <c r="J12" t="s">
        <v>87</v>
      </c>
      <c r="L12" t="s">
        <v>88</v>
      </c>
    </row>
    <row r="13" spans="11:19" ht="12.75">
      <c r="K13" t="s">
        <v>7</v>
      </c>
      <c r="N13" t="s">
        <v>44</v>
      </c>
      <c r="P13" t="s">
        <v>60</v>
      </c>
      <c r="R13">
        <v>0</v>
      </c>
      <c r="S13" t="s">
        <v>45</v>
      </c>
    </row>
    <row r="14" spans="9:16" ht="12.75">
      <c r="I14" t="s">
        <v>19</v>
      </c>
      <c r="J14">
        <v>5.018</v>
      </c>
      <c r="K14" t="s">
        <v>12</v>
      </c>
      <c r="N14" s="1">
        <f>SUM(J14:M14)</f>
        <v>5.018</v>
      </c>
      <c r="O14" t="s">
        <v>12</v>
      </c>
      <c r="P14" t="s">
        <v>7</v>
      </c>
    </row>
    <row r="15" spans="9:16" ht="12.75">
      <c r="I15" t="s">
        <v>17</v>
      </c>
      <c r="J15">
        <v>1.189</v>
      </c>
      <c r="K15" t="s">
        <v>12</v>
      </c>
      <c r="N15" s="1">
        <f>AVERAGE(J15:M15)</f>
        <v>1.189</v>
      </c>
      <c r="O15" t="s">
        <v>12</v>
      </c>
      <c r="P15" t="s">
        <v>7</v>
      </c>
    </row>
    <row r="16" spans="9:15" ht="12.75">
      <c r="I16" t="s">
        <v>18</v>
      </c>
      <c r="J16">
        <v>0.388</v>
      </c>
      <c r="K16" t="s">
        <v>12</v>
      </c>
      <c r="N16" s="1">
        <f>AVERAGE(J16:M16)</f>
        <v>0.388</v>
      </c>
      <c r="O16" t="s">
        <v>53</v>
      </c>
    </row>
    <row r="17" spans="9:16" ht="12.75">
      <c r="I17" t="s">
        <v>52</v>
      </c>
      <c r="J17">
        <v>146.4</v>
      </c>
      <c r="K17" t="s">
        <v>24</v>
      </c>
      <c r="N17" s="1">
        <f>SUM(J17:M17)</f>
        <v>146.4</v>
      </c>
      <c r="O17" t="s">
        <v>24</v>
      </c>
      <c r="P17" t="s">
        <v>7</v>
      </c>
    </row>
    <row r="18" spans="9:15" ht="12.75">
      <c r="I18" t="s">
        <v>38</v>
      </c>
      <c r="J18">
        <f>(J15-J16)/2</f>
        <v>0.4005</v>
      </c>
      <c r="K18" t="s">
        <v>12</v>
      </c>
      <c r="L18">
        <f>(L15-L16)/2</f>
        <v>0</v>
      </c>
      <c r="M18">
        <f>(M15-M16)/2</f>
        <v>0</v>
      </c>
      <c r="N18" s="1">
        <f>AVERAGE(J18:J18)</f>
        <v>0.4005</v>
      </c>
      <c r="O18" t="s">
        <v>12</v>
      </c>
    </row>
    <row r="19" spans="9:15" ht="12.75">
      <c r="I19" t="s">
        <v>43</v>
      </c>
      <c r="J19">
        <f>J17-(R13*J14)</f>
        <v>146.4</v>
      </c>
      <c r="K19" t="s">
        <v>24</v>
      </c>
      <c r="L19">
        <f>L17-(R13*L14)</f>
        <v>0</v>
      </c>
      <c r="M19">
        <f>M17-(R13*M14)</f>
        <v>0</v>
      </c>
      <c r="N19" s="1">
        <f>SUM(J19:M19)</f>
        <v>146.4</v>
      </c>
      <c r="O19" t="s">
        <v>24</v>
      </c>
    </row>
    <row r="21" ht="12.75">
      <c r="I21" t="s">
        <v>10</v>
      </c>
    </row>
    <row r="22" spans="9:11" ht="12.75">
      <c r="I22" t="s">
        <v>20</v>
      </c>
      <c r="J22" s="1">
        <v>0.375</v>
      </c>
      <c r="K22" t="s">
        <v>12</v>
      </c>
    </row>
    <row r="23" spans="9:11" ht="12.75">
      <c r="I23" t="s">
        <v>21</v>
      </c>
      <c r="J23">
        <v>0.386</v>
      </c>
      <c r="K23" t="s">
        <v>12</v>
      </c>
    </row>
    <row r="24" spans="9:11" ht="12.75">
      <c r="I24" t="s">
        <v>40</v>
      </c>
      <c r="J24" s="1">
        <f>J23-J22</f>
        <v>0.01100000000000001</v>
      </c>
      <c r="K24" t="s">
        <v>12</v>
      </c>
    </row>
    <row r="26" spans="10:12" ht="12.75">
      <c r="J26" t="s">
        <v>22</v>
      </c>
      <c r="K26" t="s">
        <v>97</v>
      </c>
      <c r="L26" t="s">
        <v>98</v>
      </c>
    </row>
    <row r="27" spans="9:14" ht="12.75">
      <c r="I27" t="s">
        <v>9</v>
      </c>
      <c r="J27">
        <v>243</v>
      </c>
      <c r="K27">
        <v>825</v>
      </c>
      <c r="L27">
        <v>425</v>
      </c>
      <c r="M27" t="s">
        <v>99</v>
      </c>
      <c r="N27" t="s">
        <v>46</v>
      </c>
    </row>
    <row r="28" spans="9:15" ht="12.75">
      <c r="I28" t="s">
        <v>23</v>
      </c>
      <c r="J28">
        <v>243</v>
      </c>
      <c r="K28">
        <v>825</v>
      </c>
      <c r="L28">
        <v>425</v>
      </c>
      <c r="M28" t="s">
        <v>99</v>
      </c>
      <c r="N28" t="s">
        <v>34</v>
      </c>
      <c r="O28">
        <f>((J22/2)^2)*PI()</f>
        <v>0.11044661672776616</v>
      </c>
    </row>
    <row r="29" spans="9:15" ht="12.75">
      <c r="I29" t="s">
        <v>11</v>
      </c>
      <c r="J29">
        <v>207</v>
      </c>
      <c r="K29">
        <v>625</v>
      </c>
      <c r="L29">
        <v>400</v>
      </c>
      <c r="M29" t="s">
        <v>99</v>
      </c>
      <c r="N29" t="s">
        <v>36</v>
      </c>
      <c r="O29">
        <f>C32/O28</f>
        <v>692.0142812467466</v>
      </c>
    </row>
    <row r="30" spans="9:14" ht="12.75">
      <c r="I30" t="s">
        <v>37</v>
      </c>
      <c r="J30">
        <f>(N18/C34)/2</f>
        <v>0.24150753768844221</v>
      </c>
      <c r="K30" t="s">
        <v>39</v>
      </c>
      <c r="N30" t="s">
        <v>47</v>
      </c>
    </row>
    <row r="31" ht="12.75">
      <c r="L31" t="s">
        <v>100</v>
      </c>
    </row>
    <row r="32" spans="1:4" ht="12.75">
      <c r="A32" t="s">
        <v>13</v>
      </c>
      <c r="C32" s="2">
        <f>MAX(Data!B10:B500)</f>
        <v>76.430636091</v>
      </c>
      <c r="D32" t="s">
        <v>31</v>
      </c>
    </row>
    <row r="33" spans="1:7" ht="12.75">
      <c r="A33" t="s">
        <v>2</v>
      </c>
      <c r="C33" s="2">
        <f>AVERAGE(Data!B30:B146)</f>
        <v>22.77467009805129</v>
      </c>
      <c r="D33" t="s">
        <v>28</v>
      </c>
      <c r="F33" t="s">
        <v>7</v>
      </c>
      <c r="G33" t="s">
        <v>7</v>
      </c>
    </row>
    <row r="34" spans="1:4" ht="12.75">
      <c r="A34" t="s">
        <v>0</v>
      </c>
      <c r="C34" s="2">
        <f>(241-42)/240</f>
        <v>0.8291666666666667</v>
      </c>
      <c r="D34" t="s">
        <v>32</v>
      </c>
    </row>
    <row r="35" spans="1:6" ht="12.75">
      <c r="A35" t="s">
        <v>3</v>
      </c>
      <c r="C35" s="2">
        <f>((SUM(Data!B42:B241))/240)</f>
        <v>35.12465823779</v>
      </c>
      <c r="D35" t="s">
        <v>4</v>
      </c>
      <c r="F35" t="s">
        <v>7</v>
      </c>
    </row>
    <row r="36" spans="1:9" ht="12.75">
      <c r="A36" t="s">
        <v>3</v>
      </c>
      <c r="C36" s="2">
        <f>C35*4.448</f>
        <v>156.23447984168993</v>
      </c>
      <c r="D36" t="s">
        <v>5</v>
      </c>
      <c r="H36" t="s">
        <v>94</v>
      </c>
      <c r="I36" s="3"/>
    </row>
    <row r="37" spans="1:8" ht="12.75">
      <c r="A37" t="s">
        <v>75</v>
      </c>
      <c r="C37" s="1">
        <f>(N19)/1000</f>
        <v>0.1464</v>
      </c>
      <c r="D37" t="s">
        <v>51</v>
      </c>
      <c r="H37" t="s">
        <v>95</v>
      </c>
    </row>
    <row r="38" spans="1:4" ht="12.75">
      <c r="A38" t="s">
        <v>75</v>
      </c>
      <c r="C38" s="3">
        <f>C37/453.54*1000</f>
        <v>0.3227940203730652</v>
      </c>
      <c r="D38" t="s">
        <v>8</v>
      </c>
    </row>
    <row r="39" spans="1:4" ht="12.75">
      <c r="A39" t="s">
        <v>6</v>
      </c>
      <c r="C39" s="2">
        <f>(C36/C37)/9.8</f>
        <v>108.89544987292986</v>
      </c>
      <c r="D39" t="s">
        <v>1</v>
      </c>
    </row>
    <row r="40" spans="8:12" ht="12.75">
      <c r="H40" t="s">
        <v>48</v>
      </c>
      <c r="I40" t="s">
        <v>25</v>
      </c>
      <c r="J40" t="s">
        <v>26</v>
      </c>
      <c r="K40" t="s">
        <v>27</v>
      </c>
      <c r="L40" t="s">
        <v>42</v>
      </c>
    </row>
    <row r="41" spans="1:9" ht="12.75">
      <c r="A41" s="4"/>
      <c r="I41" s="3"/>
    </row>
    <row r="42" spans="8:12" ht="12.75">
      <c r="H42">
        <v>0</v>
      </c>
      <c r="I42" s="3">
        <v>-0.001</v>
      </c>
      <c r="J42">
        <v>0</v>
      </c>
      <c r="K42">
        <v>0</v>
      </c>
      <c r="L42">
        <v>0</v>
      </c>
    </row>
    <row r="43" spans="8:12" ht="12.75">
      <c r="H43">
        <v>3.15</v>
      </c>
      <c r="I43" s="3">
        <v>0.176</v>
      </c>
      <c r="J43">
        <f aca="true" t="shared" si="0" ref="J43:J48">(I43)/H43</f>
        <v>0.05587301587301587</v>
      </c>
      <c r="K43">
        <f aca="true" t="shared" si="1" ref="K43:K48">1/J43</f>
        <v>17.897727272727273</v>
      </c>
      <c r="L43">
        <f>1/((I43)/H43)</f>
        <v>17.897727272727273</v>
      </c>
    </row>
    <row r="44" spans="1:12" ht="12.75">
      <c r="A44" t="s">
        <v>30</v>
      </c>
      <c r="H44">
        <v>13.15</v>
      </c>
      <c r="I44" s="3">
        <v>0.742</v>
      </c>
      <c r="J44">
        <f t="shared" si="0"/>
        <v>0.05642585551330798</v>
      </c>
      <c r="K44">
        <f t="shared" si="1"/>
        <v>17.722371967654986</v>
      </c>
      <c r="L44">
        <f>1/((I45)/H44)</f>
        <v>10.201706749418154</v>
      </c>
    </row>
    <row r="45" spans="1:12" ht="12.75">
      <c r="A45" t="s">
        <v>33</v>
      </c>
      <c r="H45">
        <v>23.15</v>
      </c>
      <c r="I45" s="3">
        <v>1.289</v>
      </c>
      <c r="J45">
        <f t="shared" si="0"/>
        <v>0.05568034557235421</v>
      </c>
      <c r="K45">
        <f t="shared" si="1"/>
        <v>17.95965865011637</v>
      </c>
      <c r="L45">
        <f>1/((I46)/H45)</f>
        <v>12.346666666666666</v>
      </c>
    </row>
    <row r="46" spans="8:12" ht="12.75">
      <c r="H46">
        <v>33.15</v>
      </c>
      <c r="I46" s="3">
        <v>1.875</v>
      </c>
      <c r="J46">
        <f t="shared" si="0"/>
        <v>0.05656108597285068</v>
      </c>
      <c r="K46">
        <f t="shared" si="1"/>
        <v>17.68</v>
      </c>
      <c r="L46">
        <f>1/((I47)/H46)</f>
        <v>13.580499795165915</v>
      </c>
    </row>
    <row r="47" spans="1:12" ht="12.75">
      <c r="A47" t="s">
        <v>7</v>
      </c>
      <c r="G47" t="s">
        <v>7</v>
      </c>
      <c r="H47">
        <v>43.15</v>
      </c>
      <c r="I47" s="3">
        <v>2.441</v>
      </c>
      <c r="J47">
        <f t="shared" si="0"/>
        <v>0.05657010428736964</v>
      </c>
      <c r="K47">
        <f t="shared" si="1"/>
        <v>17.677181482998773</v>
      </c>
      <c r="L47" t="s">
        <v>7</v>
      </c>
    </row>
    <row r="48" spans="8:12" ht="12.75">
      <c r="H48">
        <v>53.15</v>
      </c>
      <c r="I48" s="3" t="s">
        <v>7</v>
      </c>
      <c r="J48" t="s">
        <v>7</v>
      </c>
      <c r="K48" t="s">
        <v>7</v>
      </c>
      <c r="L48" t="s">
        <v>7</v>
      </c>
    </row>
    <row r="49" spans="8:12" ht="12.75">
      <c r="H49" t="s">
        <v>7</v>
      </c>
      <c r="I49" s="3" t="s">
        <v>7</v>
      </c>
      <c r="J49" t="s">
        <v>7</v>
      </c>
      <c r="K49" t="s">
        <v>7</v>
      </c>
      <c r="L49" t="s">
        <v>7</v>
      </c>
    </row>
    <row r="50" spans="1:12" ht="12.75">
      <c r="A50" t="s">
        <v>54</v>
      </c>
      <c r="H50" t="s">
        <v>7</v>
      </c>
      <c r="I50" s="3"/>
      <c r="J50" t="s">
        <v>7</v>
      </c>
      <c r="K50" t="s">
        <v>7</v>
      </c>
      <c r="L50" t="s">
        <v>7</v>
      </c>
    </row>
    <row r="51" spans="1:9" ht="12.75">
      <c r="A51" t="s">
        <v>55</v>
      </c>
      <c r="B51">
        <v>2.969</v>
      </c>
      <c r="C51" t="s">
        <v>58</v>
      </c>
      <c r="D51">
        <f>B52-B51</f>
        <v>0.4670000000000001</v>
      </c>
      <c r="E51" t="s">
        <v>59</v>
      </c>
      <c r="I51" s="3"/>
    </row>
    <row r="52" spans="1:12" ht="12.75">
      <c r="A52" t="s">
        <v>56</v>
      </c>
      <c r="B52">
        <v>3.436</v>
      </c>
      <c r="I52" s="7" t="s">
        <v>71</v>
      </c>
      <c r="J52">
        <f>AVERAGE(J44:J50)</f>
        <v>0.056309347836470625</v>
      </c>
      <c r="K52">
        <f>AVERAGE(K43:K47)</f>
        <v>17.787387874699483</v>
      </c>
      <c r="L52">
        <f>AVERAGE(L42:L45)</f>
        <v>10.111525172203024</v>
      </c>
    </row>
    <row r="53" spans="1:12" ht="12.75">
      <c r="A53" t="s">
        <v>91</v>
      </c>
      <c r="B53">
        <v>3.87</v>
      </c>
      <c r="C53" t="s">
        <v>72</v>
      </c>
      <c r="D53">
        <f>B53-B52</f>
        <v>0.43400000000000016</v>
      </c>
      <c r="E53" t="s">
        <v>59</v>
      </c>
      <c r="F53" t="s">
        <v>80</v>
      </c>
      <c r="K53" t="s">
        <v>78</v>
      </c>
      <c r="L53" t="s">
        <v>92</v>
      </c>
    </row>
    <row r="54" spans="1:12" ht="12.75">
      <c r="A54" t="s">
        <v>57</v>
      </c>
      <c r="B54">
        <v>2.936</v>
      </c>
      <c r="C54" t="s">
        <v>0</v>
      </c>
      <c r="D54">
        <f>B54-B52</f>
        <v>-0.5</v>
      </c>
      <c r="E54" t="s">
        <v>59</v>
      </c>
      <c r="K54" t="s">
        <v>79</v>
      </c>
      <c r="L54" t="s">
        <v>93</v>
      </c>
    </row>
    <row r="58" ht="12.75">
      <c r="D58" s="2"/>
    </row>
    <row r="59" ht="12.75">
      <c r="A59" t="s">
        <v>81</v>
      </c>
    </row>
    <row r="60" ht="12.75">
      <c r="A60" s="8">
        <v>38663</v>
      </c>
    </row>
    <row r="61" ht="12.75">
      <c r="A61" s="9" t="s">
        <v>82</v>
      </c>
    </row>
    <row r="62" ht="12.75">
      <c r="A62" s="9" t="s">
        <v>83</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89</v>
      </c>
    </row>
    <row r="9" spans="1:5" ht="12.75">
      <c r="A9" t="s">
        <v>25</v>
      </c>
      <c r="B9" t="s">
        <v>29</v>
      </c>
      <c r="D9" t="s">
        <v>35</v>
      </c>
      <c r="E9" t="s">
        <v>41</v>
      </c>
    </row>
    <row r="10" spans="1:5" ht="12.75">
      <c r="A10" s="6">
        <v>0</v>
      </c>
      <c r="B10" s="1">
        <f>(A10*17.78739)</f>
        <v>0</v>
      </c>
      <c r="D10" s="2">
        <f>MAX(B10:B384)</f>
        <v>76.430636091</v>
      </c>
      <c r="E10">
        <f>D10/10</f>
        <v>7.6430636090999995</v>
      </c>
    </row>
    <row r="11" spans="1:2" ht="12.75">
      <c r="A11" s="6">
        <v>0</v>
      </c>
      <c r="B11" s="1">
        <f aca="true" t="shared" si="0" ref="B11:B74">(A11*17.78739)</f>
        <v>0</v>
      </c>
    </row>
    <row r="12" spans="1:2" ht="12.75">
      <c r="A12" s="6">
        <v>0</v>
      </c>
      <c r="B12" s="1">
        <f t="shared" si="0"/>
        <v>0</v>
      </c>
    </row>
    <row r="13" spans="1:4" ht="12.75">
      <c r="A13" s="6">
        <v>0</v>
      </c>
      <c r="B13" s="1">
        <f t="shared" si="0"/>
        <v>0</v>
      </c>
      <c r="D13" t="s">
        <v>7</v>
      </c>
    </row>
    <row r="14" spans="1:4" ht="12.75">
      <c r="A14" s="6">
        <v>0</v>
      </c>
      <c r="B14" s="1">
        <f t="shared" si="0"/>
        <v>0</v>
      </c>
      <c r="D14" t="s">
        <v>7</v>
      </c>
    </row>
    <row r="15" spans="1:4" ht="12.75">
      <c r="A15" s="6">
        <v>0.019531</v>
      </c>
      <c r="B15" s="1">
        <f t="shared" si="0"/>
        <v>0.34740551409</v>
      </c>
      <c r="D15" t="s">
        <v>7</v>
      </c>
    </row>
    <row r="16" spans="1:2" ht="12.75">
      <c r="A16" s="6">
        <v>0.019531</v>
      </c>
      <c r="B16" s="1">
        <f t="shared" si="0"/>
        <v>0.34740551409</v>
      </c>
    </row>
    <row r="17" spans="1:2" ht="12.75">
      <c r="A17" s="6">
        <v>0.019531</v>
      </c>
      <c r="B17" s="1">
        <f t="shared" si="0"/>
        <v>0.34740551409</v>
      </c>
    </row>
    <row r="18" spans="1:2" ht="12.75">
      <c r="A18" s="6">
        <v>0.039063</v>
      </c>
      <c r="B18" s="1">
        <f t="shared" si="0"/>
        <v>0.69482881557</v>
      </c>
    </row>
    <row r="19" spans="1:2" ht="12.75">
      <c r="A19" s="6">
        <v>0.039063</v>
      </c>
      <c r="B19" s="1">
        <f t="shared" si="0"/>
        <v>0.69482881557</v>
      </c>
    </row>
    <row r="20" spans="1:2" ht="12.75">
      <c r="A20" s="6">
        <v>0.058594</v>
      </c>
      <c r="B20" s="1">
        <f t="shared" si="0"/>
        <v>1.0422343296599998</v>
      </c>
    </row>
    <row r="21" spans="1:2" ht="12.75">
      <c r="A21" s="6">
        <v>0.078125</v>
      </c>
      <c r="B21" s="1">
        <f t="shared" si="0"/>
        <v>1.38963984375</v>
      </c>
    </row>
    <row r="22" spans="1:2" ht="12.75">
      <c r="A22" s="6">
        <v>0.097656</v>
      </c>
      <c r="B22" s="1">
        <f t="shared" si="0"/>
        <v>1.73704535784</v>
      </c>
    </row>
    <row r="23" spans="1:2" ht="12.75">
      <c r="A23" s="6">
        <v>0.11719</v>
      </c>
      <c r="B23" s="1">
        <f t="shared" si="0"/>
        <v>2.0845042340999997</v>
      </c>
    </row>
    <row r="24" spans="1:2" ht="12.75">
      <c r="A24" s="6">
        <v>0.13672</v>
      </c>
      <c r="B24" s="1">
        <f t="shared" si="0"/>
        <v>2.4318919608</v>
      </c>
    </row>
    <row r="25" spans="1:2" ht="12.75">
      <c r="A25" s="6">
        <v>0.17578</v>
      </c>
      <c r="B25" s="1">
        <f t="shared" si="0"/>
        <v>3.1266674141999995</v>
      </c>
    </row>
    <row r="26" spans="1:2" ht="12.75">
      <c r="A26" s="6">
        <v>0.21484</v>
      </c>
      <c r="B26" s="1">
        <f t="shared" si="0"/>
        <v>3.8214428675999996</v>
      </c>
    </row>
    <row r="27" spans="1:2" ht="12.75">
      <c r="A27" s="6">
        <v>0.23438</v>
      </c>
      <c r="B27" s="1">
        <f t="shared" si="0"/>
        <v>4.1690084681999995</v>
      </c>
    </row>
    <row r="28" spans="1:2" ht="12.75">
      <c r="A28" s="6">
        <v>0.25391</v>
      </c>
      <c r="B28" s="1">
        <f t="shared" si="0"/>
        <v>4.5163961949</v>
      </c>
    </row>
    <row r="29" spans="1:2" ht="12.75">
      <c r="A29" s="6">
        <v>0.25391</v>
      </c>
      <c r="B29" s="1">
        <f t="shared" si="0"/>
        <v>4.5163961949</v>
      </c>
    </row>
    <row r="30" spans="1:2" ht="12.75">
      <c r="A30" s="6">
        <v>0.27344</v>
      </c>
      <c r="B30" s="1">
        <f t="shared" si="0"/>
        <v>4.8637839216</v>
      </c>
    </row>
    <row r="31" spans="1:2" ht="12.75">
      <c r="A31" s="6">
        <v>0.29297</v>
      </c>
      <c r="B31" s="1">
        <f t="shared" si="0"/>
        <v>5.2111716483</v>
      </c>
    </row>
    <row r="32" spans="1:2" ht="12.75">
      <c r="A32" s="6">
        <v>0.29297</v>
      </c>
      <c r="B32" s="1">
        <f t="shared" si="0"/>
        <v>5.2111716483</v>
      </c>
    </row>
    <row r="33" spans="1:2" ht="12.75">
      <c r="A33" s="6">
        <v>0.29297</v>
      </c>
      <c r="B33" s="1">
        <f t="shared" si="0"/>
        <v>5.2111716483</v>
      </c>
    </row>
    <row r="34" spans="1:2" ht="12.75">
      <c r="A34" s="6">
        <v>0.3125</v>
      </c>
      <c r="B34" s="1">
        <f t="shared" si="0"/>
        <v>5.558559375</v>
      </c>
    </row>
    <row r="35" spans="1:2" ht="12.75">
      <c r="A35" s="6">
        <v>0.3125</v>
      </c>
      <c r="B35" s="1">
        <f t="shared" si="0"/>
        <v>5.558559375</v>
      </c>
    </row>
    <row r="36" spans="1:2" ht="12.75">
      <c r="A36" s="6">
        <v>0.33203</v>
      </c>
      <c r="B36" s="1">
        <f t="shared" si="0"/>
        <v>5.905947101699999</v>
      </c>
    </row>
    <row r="37" spans="1:2" ht="12.75">
      <c r="A37" s="6">
        <v>0.33203</v>
      </c>
      <c r="B37" s="1">
        <f t="shared" si="0"/>
        <v>5.905947101699999</v>
      </c>
    </row>
    <row r="38" spans="1:2" ht="12.75">
      <c r="A38" s="6">
        <v>0.35156</v>
      </c>
      <c r="B38" s="1">
        <f t="shared" si="0"/>
        <v>6.253334828399999</v>
      </c>
    </row>
    <row r="39" spans="1:2" ht="12.75">
      <c r="A39" s="6">
        <v>0.37109</v>
      </c>
      <c r="B39" s="1">
        <f t="shared" si="0"/>
        <v>6.600722555099999</v>
      </c>
    </row>
    <row r="40" spans="1:2" ht="12.75">
      <c r="A40" s="6">
        <v>0.39063</v>
      </c>
      <c r="B40" s="1">
        <f t="shared" si="0"/>
        <v>6.948288155699999</v>
      </c>
    </row>
    <row r="41" spans="1:2" ht="12.75">
      <c r="A41" s="6">
        <v>0.41016</v>
      </c>
      <c r="B41" s="1">
        <f t="shared" si="0"/>
        <v>7.295675882399999</v>
      </c>
    </row>
    <row r="42" spans="1:3" ht="12.75">
      <c r="A42" s="6">
        <v>0.44922</v>
      </c>
      <c r="B42" s="1">
        <f t="shared" si="0"/>
        <v>7.9904513357999996</v>
      </c>
      <c r="C42" t="s">
        <v>50</v>
      </c>
    </row>
    <row r="43" spans="1:2" ht="12.75">
      <c r="A43" s="6">
        <v>0.46875</v>
      </c>
      <c r="B43" s="1">
        <f t="shared" si="0"/>
        <v>8.337839062499999</v>
      </c>
    </row>
    <row r="44" spans="1:2" ht="12.75">
      <c r="A44" s="6">
        <v>0.48828</v>
      </c>
      <c r="B44" s="1">
        <f t="shared" si="0"/>
        <v>8.6852267892</v>
      </c>
    </row>
    <row r="45" spans="1:2" ht="12.75">
      <c r="A45" s="6">
        <v>0.50781</v>
      </c>
      <c r="B45" s="1">
        <f t="shared" si="0"/>
        <v>9.032614515899999</v>
      </c>
    </row>
    <row r="46" spans="1:2" ht="12.75">
      <c r="A46" s="6">
        <v>0.54688</v>
      </c>
      <c r="B46" s="1">
        <f t="shared" si="0"/>
        <v>9.7275678432</v>
      </c>
    </row>
    <row r="47" spans="1:2" ht="12.75">
      <c r="A47" s="6">
        <v>0.56641</v>
      </c>
      <c r="B47" s="1">
        <f t="shared" si="0"/>
        <v>10.074955569899998</v>
      </c>
    </row>
    <row r="48" spans="1:2" ht="12.75">
      <c r="A48" s="6">
        <v>0.56641</v>
      </c>
      <c r="B48" s="1">
        <f t="shared" si="0"/>
        <v>10.074955569899998</v>
      </c>
    </row>
    <row r="49" spans="1:2" ht="12.75">
      <c r="A49" s="6">
        <v>0.58594</v>
      </c>
      <c r="B49" s="1">
        <f t="shared" si="0"/>
        <v>10.4223432966</v>
      </c>
    </row>
    <row r="50" spans="1:2" ht="12.75">
      <c r="A50" s="6">
        <v>0.58594</v>
      </c>
      <c r="B50" s="1">
        <f t="shared" si="0"/>
        <v>10.4223432966</v>
      </c>
    </row>
    <row r="51" spans="1:2" ht="12.75">
      <c r="A51" s="6">
        <v>0.60547</v>
      </c>
      <c r="B51" s="1">
        <f t="shared" si="0"/>
        <v>10.769731023299999</v>
      </c>
    </row>
    <row r="52" spans="1:2" ht="12.75">
      <c r="A52" s="6">
        <v>0.625</v>
      </c>
      <c r="B52" s="1">
        <f t="shared" si="0"/>
        <v>11.11711875</v>
      </c>
    </row>
    <row r="53" spans="1:2" ht="12.75">
      <c r="A53" s="6">
        <v>0.625</v>
      </c>
      <c r="B53" s="1">
        <f t="shared" si="0"/>
        <v>11.11711875</v>
      </c>
    </row>
    <row r="54" spans="1:2" ht="12.75">
      <c r="A54" s="6">
        <v>0.625</v>
      </c>
      <c r="B54" s="1">
        <f t="shared" si="0"/>
        <v>11.11711875</v>
      </c>
    </row>
    <row r="55" spans="1:2" ht="12.75">
      <c r="A55" s="6">
        <v>0.625</v>
      </c>
      <c r="B55" s="1">
        <f t="shared" si="0"/>
        <v>11.11711875</v>
      </c>
    </row>
    <row r="56" spans="1:2" ht="12.75">
      <c r="A56" s="6">
        <v>0.625</v>
      </c>
      <c r="B56" s="1">
        <f t="shared" si="0"/>
        <v>11.11711875</v>
      </c>
    </row>
    <row r="57" spans="1:2" ht="12.75">
      <c r="A57" s="6">
        <v>0.625</v>
      </c>
      <c r="B57" s="1">
        <f t="shared" si="0"/>
        <v>11.11711875</v>
      </c>
    </row>
    <row r="58" spans="1:2" ht="12.75">
      <c r="A58" s="6">
        <v>0.625</v>
      </c>
      <c r="B58" s="1">
        <f t="shared" si="0"/>
        <v>11.11711875</v>
      </c>
    </row>
    <row r="59" spans="1:2" ht="12.75">
      <c r="A59" s="6">
        <v>0.64453</v>
      </c>
      <c r="B59" s="1">
        <f t="shared" si="0"/>
        <v>11.4645064767</v>
      </c>
    </row>
    <row r="60" spans="1:2" ht="12.75">
      <c r="A60" s="6">
        <v>0.64453</v>
      </c>
      <c r="B60" s="1">
        <f t="shared" si="0"/>
        <v>11.4645064767</v>
      </c>
    </row>
    <row r="61" spans="1:2" ht="12.75">
      <c r="A61" s="6">
        <v>0.64453</v>
      </c>
      <c r="B61" s="1">
        <f t="shared" si="0"/>
        <v>11.4645064767</v>
      </c>
    </row>
    <row r="62" spans="1:2" ht="12.75">
      <c r="A62" s="6">
        <v>0.64453</v>
      </c>
      <c r="B62" s="1">
        <f t="shared" si="0"/>
        <v>11.4645064767</v>
      </c>
    </row>
    <row r="63" spans="1:2" ht="12.75">
      <c r="A63" s="6">
        <v>0.66406</v>
      </c>
      <c r="B63" s="1">
        <f t="shared" si="0"/>
        <v>11.811894203399998</v>
      </c>
    </row>
    <row r="64" spans="1:2" ht="12.75">
      <c r="A64" s="6">
        <v>0.66406</v>
      </c>
      <c r="B64" s="1">
        <f t="shared" si="0"/>
        <v>11.811894203399998</v>
      </c>
    </row>
    <row r="65" spans="1:2" ht="12.75">
      <c r="A65" s="6">
        <v>0.68359</v>
      </c>
      <c r="B65" s="1">
        <f t="shared" si="0"/>
        <v>12.159281930099999</v>
      </c>
    </row>
    <row r="66" spans="1:2" ht="12.75">
      <c r="A66" s="6">
        <v>0.68359</v>
      </c>
      <c r="B66" s="1">
        <f t="shared" si="0"/>
        <v>12.159281930099999</v>
      </c>
    </row>
    <row r="67" spans="1:2" ht="12.75">
      <c r="A67" s="6">
        <v>0.68359</v>
      </c>
      <c r="B67" s="1">
        <f t="shared" si="0"/>
        <v>12.159281930099999</v>
      </c>
    </row>
    <row r="68" spans="1:2" ht="12.75">
      <c r="A68" s="6">
        <v>0.68359</v>
      </c>
      <c r="B68" s="1">
        <f t="shared" si="0"/>
        <v>12.159281930099999</v>
      </c>
    </row>
    <row r="69" spans="1:2" ht="12.75">
      <c r="A69" s="6">
        <v>0.70313</v>
      </c>
      <c r="B69" s="1">
        <f t="shared" si="0"/>
        <v>12.5068475307</v>
      </c>
    </row>
    <row r="70" spans="1:2" ht="12.75">
      <c r="A70" s="6">
        <v>0.70313</v>
      </c>
      <c r="B70" s="1">
        <f t="shared" si="0"/>
        <v>12.5068475307</v>
      </c>
    </row>
    <row r="71" spans="1:2" ht="12.75">
      <c r="A71" s="6">
        <v>0.70313</v>
      </c>
      <c r="B71" s="1">
        <f t="shared" si="0"/>
        <v>12.5068475307</v>
      </c>
    </row>
    <row r="72" spans="1:2" ht="12.75">
      <c r="A72" s="6">
        <v>0.72266</v>
      </c>
      <c r="B72" s="1">
        <f t="shared" si="0"/>
        <v>12.8542352574</v>
      </c>
    </row>
    <row r="73" spans="1:2" ht="12.75">
      <c r="A73" s="6">
        <v>0.72266</v>
      </c>
      <c r="B73" s="1">
        <f t="shared" si="0"/>
        <v>12.8542352574</v>
      </c>
    </row>
    <row r="74" spans="1:2" ht="12.75">
      <c r="A74" s="6">
        <v>0.72266</v>
      </c>
      <c r="B74" s="1">
        <f t="shared" si="0"/>
        <v>12.8542352574</v>
      </c>
    </row>
    <row r="75" spans="1:2" ht="12.75">
      <c r="A75" s="6">
        <v>0.74219</v>
      </c>
      <c r="B75" s="1">
        <f aca="true" t="shared" si="1" ref="B75:B138">(A75*17.78739)</f>
        <v>13.201622984099998</v>
      </c>
    </row>
    <row r="76" spans="1:2" ht="12.75">
      <c r="A76" s="6">
        <v>0.74219</v>
      </c>
      <c r="B76" s="1">
        <f t="shared" si="1"/>
        <v>13.201622984099998</v>
      </c>
    </row>
    <row r="77" spans="1:2" ht="12.75">
      <c r="A77" s="6">
        <v>0.74219</v>
      </c>
      <c r="B77" s="1">
        <f t="shared" si="1"/>
        <v>13.201622984099998</v>
      </c>
    </row>
    <row r="78" spans="1:2" ht="12.75">
      <c r="A78" s="6">
        <v>0.74219</v>
      </c>
      <c r="B78" s="1">
        <f t="shared" si="1"/>
        <v>13.201622984099998</v>
      </c>
    </row>
    <row r="79" spans="1:2" ht="12.75">
      <c r="A79" s="6">
        <v>0.76172</v>
      </c>
      <c r="B79" s="1">
        <f t="shared" si="1"/>
        <v>13.549010710799998</v>
      </c>
    </row>
    <row r="80" spans="1:2" ht="12.75">
      <c r="A80" s="6">
        <v>0.78125</v>
      </c>
      <c r="B80" s="1">
        <f t="shared" si="1"/>
        <v>13.896398437499998</v>
      </c>
    </row>
    <row r="81" spans="1:2" ht="12.75">
      <c r="A81" s="6">
        <v>0.78125</v>
      </c>
      <c r="B81" s="1">
        <f t="shared" si="1"/>
        <v>13.896398437499998</v>
      </c>
    </row>
    <row r="82" spans="1:2" ht="12.75">
      <c r="A82" s="6">
        <v>0.80078</v>
      </c>
      <c r="B82" s="1">
        <f t="shared" si="1"/>
        <v>14.2437861642</v>
      </c>
    </row>
    <row r="83" spans="1:2" ht="12.75">
      <c r="A83" s="6">
        <v>0.80078</v>
      </c>
      <c r="B83" s="1">
        <f t="shared" si="1"/>
        <v>14.2437861642</v>
      </c>
    </row>
    <row r="84" spans="1:2" ht="12.75">
      <c r="A84" s="6">
        <v>0.82031</v>
      </c>
      <c r="B84" s="1">
        <f t="shared" si="1"/>
        <v>14.591173890899999</v>
      </c>
    </row>
    <row r="85" spans="1:2" ht="12.75">
      <c r="A85" s="6">
        <v>0.82031</v>
      </c>
      <c r="B85" s="1">
        <f t="shared" si="1"/>
        <v>14.591173890899999</v>
      </c>
    </row>
    <row r="86" spans="1:2" ht="12.75">
      <c r="A86" s="6">
        <v>0.83984</v>
      </c>
      <c r="B86" s="1">
        <f t="shared" si="1"/>
        <v>14.9385616176</v>
      </c>
    </row>
    <row r="87" spans="1:2" ht="12.75">
      <c r="A87" s="6">
        <v>0.83984</v>
      </c>
      <c r="B87" s="1">
        <f t="shared" si="1"/>
        <v>14.9385616176</v>
      </c>
    </row>
    <row r="88" spans="1:2" ht="12.75">
      <c r="A88" s="6">
        <v>0.85938</v>
      </c>
      <c r="B88" s="1">
        <f t="shared" si="1"/>
        <v>15.286127218199999</v>
      </c>
    </row>
    <row r="89" spans="1:2" ht="12.75">
      <c r="A89" s="6">
        <v>0.87891</v>
      </c>
      <c r="B89" s="1">
        <f t="shared" si="1"/>
        <v>15.633514944899998</v>
      </c>
    </row>
    <row r="90" spans="1:2" ht="12.75">
      <c r="A90" s="6">
        <v>0.87891</v>
      </c>
      <c r="B90" s="1">
        <f t="shared" si="1"/>
        <v>15.633514944899998</v>
      </c>
    </row>
    <row r="91" spans="1:2" ht="12.75">
      <c r="A91" s="6">
        <v>0.89844</v>
      </c>
      <c r="B91" s="1">
        <f t="shared" si="1"/>
        <v>15.980902671599999</v>
      </c>
    </row>
    <row r="92" spans="1:2" ht="12.75">
      <c r="A92" s="6">
        <v>0.89844</v>
      </c>
      <c r="B92" s="1">
        <f t="shared" si="1"/>
        <v>15.980902671599999</v>
      </c>
    </row>
    <row r="93" spans="1:2" ht="12.75">
      <c r="A93" s="6">
        <v>0.91797</v>
      </c>
      <c r="B93" s="1">
        <f t="shared" si="1"/>
        <v>16.3282903983</v>
      </c>
    </row>
    <row r="94" spans="1:2" ht="12.75">
      <c r="A94" s="6">
        <v>0.9375</v>
      </c>
      <c r="B94" s="1">
        <f t="shared" si="1"/>
        <v>16.675678124999997</v>
      </c>
    </row>
    <row r="95" spans="1:2" ht="12.75">
      <c r="A95" s="6">
        <v>0.95703</v>
      </c>
      <c r="B95" s="1">
        <f t="shared" si="1"/>
        <v>17.0230658517</v>
      </c>
    </row>
    <row r="96" spans="1:2" ht="12.75">
      <c r="A96" s="6">
        <v>0.97656</v>
      </c>
      <c r="B96" s="1">
        <f t="shared" si="1"/>
        <v>17.3704535784</v>
      </c>
    </row>
    <row r="97" spans="1:2" ht="12.75">
      <c r="A97" s="6">
        <v>0.99609</v>
      </c>
      <c r="B97" s="1">
        <f t="shared" si="1"/>
        <v>17.7178413051</v>
      </c>
    </row>
    <row r="98" spans="1:2" ht="12.75">
      <c r="A98" s="6">
        <v>1.0156</v>
      </c>
      <c r="B98" s="1">
        <f t="shared" si="1"/>
        <v>18.064873284</v>
      </c>
    </row>
    <row r="99" spans="1:2" ht="12.75">
      <c r="A99" s="6">
        <v>1.0352</v>
      </c>
      <c r="B99" s="1">
        <f t="shared" si="1"/>
        <v>18.413506127999998</v>
      </c>
    </row>
    <row r="100" spans="1:2" ht="12.75">
      <c r="A100" s="6">
        <v>1.0547</v>
      </c>
      <c r="B100" s="1">
        <f t="shared" si="1"/>
        <v>18.760360232999997</v>
      </c>
    </row>
    <row r="101" spans="1:2" ht="12.75">
      <c r="A101" s="6">
        <v>1.0742</v>
      </c>
      <c r="B101" s="1">
        <f t="shared" si="1"/>
        <v>19.107214338</v>
      </c>
    </row>
    <row r="102" spans="1:2" ht="12.75">
      <c r="A102" s="6">
        <v>1.0938</v>
      </c>
      <c r="B102" s="1">
        <f t="shared" si="1"/>
        <v>19.455847182</v>
      </c>
    </row>
    <row r="103" spans="1:2" ht="12.75">
      <c r="A103" s="6">
        <v>1.1133</v>
      </c>
      <c r="B103" s="1">
        <f t="shared" si="1"/>
        <v>19.802701286999998</v>
      </c>
    </row>
    <row r="104" spans="1:2" ht="12.75">
      <c r="A104" s="6">
        <v>1.1328</v>
      </c>
      <c r="B104" s="1">
        <f t="shared" si="1"/>
        <v>20.149555392</v>
      </c>
    </row>
    <row r="105" spans="1:2" ht="12.75">
      <c r="A105" s="6">
        <v>1.1719</v>
      </c>
      <c r="B105" s="1">
        <f t="shared" si="1"/>
        <v>20.845042340999996</v>
      </c>
    </row>
    <row r="106" spans="1:2" ht="12.75">
      <c r="A106" s="6">
        <v>1.1914</v>
      </c>
      <c r="B106" s="1">
        <f t="shared" si="1"/>
        <v>21.191896445999998</v>
      </c>
    </row>
    <row r="107" spans="1:2" ht="12.75">
      <c r="A107" s="6">
        <v>1.2109</v>
      </c>
      <c r="B107" s="1">
        <f t="shared" si="1"/>
        <v>21.538750551</v>
      </c>
    </row>
    <row r="108" spans="1:2" ht="12.75">
      <c r="A108" s="6">
        <v>1.2305</v>
      </c>
      <c r="B108" s="1">
        <f t="shared" si="1"/>
        <v>21.887383394999997</v>
      </c>
    </row>
    <row r="109" spans="1:2" ht="12.75">
      <c r="A109" s="6">
        <v>1.25</v>
      </c>
      <c r="B109" s="1">
        <f t="shared" si="1"/>
        <v>22.2342375</v>
      </c>
    </row>
    <row r="110" spans="1:2" ht="12.75">
      <c r="A110" s="6">
        <v>1.25</v>
      </c>
      <c r="B110" s="1">
        <f t="shared" si="1"/>
        <v>22.2342375</v>
      </c>
    </row>
    <row r="111" spans="1:2" ht="12.75">
      <c r="A111" s="6">
        <v>1.2891</v>
      </c>
      <c r="B111" s="1">
        <f t="shared" si="1"/>
        <v>22.929724448999995</v>
      </c>
    </row>
    <row r="112" spans="1:2" ht="12.75">
      <c r="A112" s="6">
        <v>1.3086</v>
      </c>
      <c r="B112" s="1">
        <f t="shared" si="1"/>
        <v>23.276578553999997</v>
      </c>
    </row>
    <row r="113" spans="1:2" ht="12.75">
      <c r="A113" s="6">
        <v>1.3281</v>
      </c>
      <c r="B113" s="1">
        <f t="shared" si="1"/>
        <v>23.623432659</v>
      </c>
    </row>
    <row r="114" spans="1:2" ht="12.75">
      <c r="A114" s="6">
        <v>1.3672</v>
      </c>
      <c r="B114" s="1">
        <f t="shared" si="1"/>
        <v>24.318919607999998</v>
      </c>
    </row>
    <row r="115" spans="1:2" ht="12.75">
      <c r="A115" s="6">
        <v>1.3867</v>
      </c>
      <c r="B115" s="1">
        <f t="shared" si="1"/>
        <v>24.665773713</v>
      </c>
    </row>
    <row r="116" spans="1:2" ht="12.75">
      <c r="A116" s="6">
        <v>1.4258</v>
      </c>
      <c r="B116" s="1">
        <f t="shared" si="1"/>
        <v>25.361260661999996</v>
      </c>
    </row>
    <row r="117" spans="1:2" ht="12.75">
      <c r="A117" s="6">
        <v>1.4453</v>
      </c>
      <c r="B117" s="1">
        <f t="shared" si="1"/>
        <v>25.708114766999998</v>
      </c>
    </row>
    <row r="118" spans="1:2" ht="12.75">
      <c r="A118" s="6">
        <v>1.4844</v>
      </c>
      <c r="B118" s="1">
        <f t="shared" si="1"/>
        <v>26.403601715999997</v>
      </c>
    </row>
    <row r="119" spans="1:2" ht="12.75">
      <c r="A119" s="6">
        <v>1.543</v>
      </c>
      <c r="B119" s="1">
        <f t="shared" si="1"/>
        <v>27.445942769999995</v>
      </c>
    </row>
    <row r="120" spans="1:2" ht="12.75">
      <c r="A120" s="6">
        <v>1.5625</v>
      </c>
      <c r="B120" s="1">
        <f t="shared" si="1"/>
        <v>27.792796874999997</v>
      </c>
    </row>
    <row r="121" spans="1:2" ht="12.75">
      <c r="A121" s="6">
        <v>1.6016</v>
      </c>
      <c r="B121" s="1">
        <f t="shared" si="1"/>
        <v>28.488283823999996</v>
      </c>
    </row>
    <row r="122" spans="1:2" ht="12.75">
      <c r="A122" s="6">
        <v>1.6602</v>
      </c>
      <c r="B122" s="1">
        <f t="shared" si="1"/>
        <v>29.530624877999994</v>
      </c>
    </row>
    <row r="123" spans="1:2" ht="12.75">
      <c r="A123" s="6">
        <v>1.6992</v>
      </c>
      <c r="B123" s="1">
        <f t="shared" si="1"/>
        <v>30.224333087999998</v>
      </c>
    </row>
    <row r="124" spans="1:2" ht="12.75">
      <c r="A124" s="6">
        <v>1.7773</v>
      </c>
      <c r="B124" s="1">
        <f t="shared" si="1"/>
        <v>31.613528246999998</v>
      </c>
    </row>
    <row r="125" spans="1:2" ht="12.75">
      <c r="A125" s="6">
        <v>1.8555</v>
      </c>
      <c r="B125" s="1">
        <f t="shared" si="1"/>
        <v>33.004502145</v>
      </c>
    </row>
    <row r="126" spans="1:2" ht="12.75">
      <c r="A126" s="6">
        <v>1.9141</v>
      </c>
      <c r="B126" s="1">
        <f t="shared" si="1"/>
        <v>34.046843198999994</v>
      </c>
    </row>
    <row r="127" spans="1:2" ht="12.75">
      <c r="A127" s="6">
        <v>1.9922</v>
      </c>
      <c r="B127" s="1">
        <f t="shared" si="1"/>
        <v>35.436038358</v>
      </c>
    </row>
    <row r="128" spans="1:2" ht="12.75">
      <c r="A128" s="6">
        <v>2.0898</v>
      </c>
      <c r="B128" s="1">
        <f t="shared" si="1"/>
        <v>37.17208762199999</v>
      </c>
    </row>
    <row r="129" spans="1:2" ht="12.75">
      <c r="A129" s="6">
        <v>2.1875</v>
      </c>
      <c r="B129" s="1">
        <f t="shared" si="1"/>
        <v>38.909915625</v>
      </c>
    </row>
    <row r="130" spans="1:2" ht="12.75">
      <c r="A130" s="6">
        <v>2.3047</v>
      </c>
      <c r="B130" s="1">
        <f t="shared" si="1"/>
        <v>40.994597733</v>
      </c>
    </row>
    <row r="131" spans="1:2" ht="12.75">
      <c r="A131" s="6">
        <v>2.4219</v>
      </c>
      <c r="B131" s="1">
        <f t="shared" si="1"/>
        <v>43.079279840999995</v>
      </c>
    </row>
    <row r="132" spans="1:2" ht="12.75">
      <c r="A132" s="6">
        <v>2.5586</v>
      </c>
      <c r="B132" s="1">
        <f t="shared" si="1"/>
        <v>45.510816054</v>
      </c>
    </row>
    <row r="133" spans="1:2" ht="12.75">
      <c r="A133" s="6">
        <v>2.7148</v>
      </c>
      <c r="B133" s="1">
        <f t="shared" si="1"/>
        <v>48.289206371999995</v>
      </c>
    </row>
    <row r="134" spans="1:2" ht="12.75">
      <c r="A134" s="6">
        <v>2.8711</v>
      </c>
      <c r="B134" s="1">
        <f t="shared" si="1"/>
        <v>51.069375429</v>
      </c>
    </row>
    <row r="135" spans="1:2" ht="12.75">
      <c r="A135" s="6">
        <v>3.0664</v>
      </c>
      <c r="B135" s="1">
        <f t="shared" si="1"/>
        <v>54.54325269599999</v>
      </c>
    </row>
    <row r="136" spans="1:2" ht="12.75">
      <c r="A136" s="6">
        <v>3.3203</v>
      </c>
      <c r="B136" s="1">
        <f t="shared" si="1"/>
        <v>59.05947101699999</v>
      </c>
    </row>
    <row r="137" spans="1:2" ht="12.75">
      <c r="A137" s="6">
        <v>3.5352</v>
      </c>
      <c r="B137" s="1">
        <f t="shared" si="1"/>
        <v>62.881981128</v>
      </c>
    </row>
    <row r="138" spans="1:2" ht="12.75">
      <c r="A138" s="6">
        <v>3.7109</v>
      </c>
      <c r="B138" s="1">
        <f t="shared" si="1"/>
        <v>66.00722555099999</v>
      </c>
    </row>
    <row r="139" spans="1:2" ht="12.75">
      <c r="A139" s="6">
        <v>3.9453</v>
      </c>
      <c r="B139" s="1">
        <f aca="true" t="shared" si="2" ref="B139:B202">(A139*17.78739)</f>
        <v>70.176589767</v>
      </c>
    </row>
    <row r="140" spans="1:2" ht="12.75">
      <c r="A140" s="6">
        <v>4.082</v>
      </c>
      <c r="B140" s="1">
        <f t="shared" si="2"/>
        <v>72.60812598</v>
      </c>
    </row>
    <row r="141" spans="1:2" ht="12.75">
      <c r="A141" s="6">
        <v>4.1797</v>
      </c>
      <c r="B141" s="1">
        <f t="shared" si="2"/>
        <v>74.345953983</v>
      </c>
    </row>
    <row r="142" spans="1:2" ht="12.75">
      <c r="A142" s="6">
        <v>4.2383</v>
      </c>
      <c r="B142" s="1">
        <f t="shared" si="2"/>
        <v>75.38829503699999</v>
      </c>
    </row>
    <row r="143" spans="1:2" ht="12.75">
      <c r="A143" s="6">
        <v>4.2578</v>
      </c>
      <c r="B143" s="1">
        <f t="shared" si="2"/>
        <v>75.73514914199998</v>
      </c>
    </row>
    <row r="144" spans="1:2" ht="12.75">
      <c r="A144" s="6">
        <v>4.2578</v>
      </c>
      <c r="B144" s="1">
        <f t="shared" si="2"/>
        <v>75.73514914199998</v>
      </c>
    </row>
    <row r="145" spans="1:2" ht="12.75">
      <c r="A145" s="6">
        <v>4.2773</v>
      </c>
      <c r="B145" s="1">
        <f t="shared" si="2"/>
        <v>76.082003247</v>
      </c>
    </row>
    <row r="146" spans="1:2" ht="12.75">
      <c r="A146" s="6">
        <v>4.2773</v>
      </c>
      <c r="B146" s="1">
        <f t="shared" si="2"/>
        <v>76.082003247</v>
      </c>
    </row>
    <row r="147" spans="1:2" ht="12.75">
      <c r="A147" s="6">
        <v>4.2773</v>
      </c>
      <c r="B147" s="1">
        <f t="shared" si="2"/>
        <v>76.082003247</v>
      </c>
    </row>
    <row r="148" spans="1:2" ht="12.75">
      <c r="A148" s="6">
        <v>4.2969</v>
      </c>
      <c r="B148" s="1">
        <f t="shared" si="2"/>
        <v>76.430636091</v>
      </c>
    </row>
    <row r="149" spans="1:2" ht="12.75">
      <c r="A149" s="6">
        <v>4.2773</v>
      </c>
      <c r="B149" s="1">
        <f t="shared" si="2"/>
        <v>76.082003247</v>
      </c>
    </row>
    <row r="150" spans="1:2" ht="12.75">
      <c r="A150" s="6">
        <v>4.2578</v>
      </c>
      <c r="B150" s="1">
        <f t="shared" si="2"/>
        <v>75.73514914199998</v>
      </c>
    </row>
    <row r="151" spans="1:2" ht="12.75">
      <c r="A151" s="6">
        <v>4.2578</v>
      </c>
      <c r="B151" s="1">
        <f t="shared" si="2"/>
        <v>75.73514914199998</v>
      </c>
    </row>
    <row r="152" spans="1:2" ht="12.75">
      <c r="A152" s="6">
        <v>4.2578</v>
      </c>
      <c r="B152" s="1">
        <f t="shared" si="2"/>
        <v>75.73514914199998</v>
      </c>
    </row>
    <row r="153" spans="1:2" ht="12.75">
      <c r="A153" s="6">
        <v>4.2383</v>
      </c>
      <c r="B153" s="1">
        <f t="shared" si="2"/>
        <v>75.38829503699999</v>
      </c>
    </row>
    <row r="154" spans="1:2" ht="12.75">
      <c r="A154" s="6">
        <v>4.2383</v>
      </c>
      <c r="B154" s="1">
        <f t="shared" si="2"/>
        <v>75.38829503699999</v>
      </c>
    </row>
    <row r="155" spans="1:2" ht="12.75">
      <c r="A155" s="6">
        <v>4.2383</v>
      </c>
      <c r="B155" s="1">
        <f t="shared" si="2"/>
        <v>75.38829503699999</v>
      </c>
    </row>
    <row r="156" spans="1:2" ht="12.75">
      <c r="A156" s="6">
        <v>4.2383</v>
      </c>
      <c r="B156" s="1">
        <f t="shared" si="2"/>
        <v>75.38829503699999</v>
      </c>
    </row>
    <row r="157" spans="1:2" ht="12.75">
      <c r="A157" s="6">
        <v>4.2383</v>
      </c>
      <c r="B157" s="1">
        <f t="shared" si="2"/>
        <v>75.38829503699999</v>
      </c>
    </row>
    <row r="158" spans="1:2" ht="12.75">
      <c r="A158" s="6">
        <v>4.2383</v>
      </c>
      <c r="B158" s="1">
        <f t="shared" si="2"/>
        <v>75.38829503699999</v>
      </c>
    </row>
    <row r="159" spans="1:2" ht="12.75">
      <c r="A159" s="6">
        <v>4.2383</v>
      </c>
      <c r="B159" s="1">
        <f t="shared" si="2"/>
        <v>75.38829503699999</v>
      </c>
    </row>
    <row r="160" spans="1:2" ht="12.75">
      <c r="A160" s="6">
        <v>4.2383</v>
      </c>
      <c r="B160" s="1">
        <f t="shared" si="2"/>
        <v>75.38829503699999</v>
      </c>
    </row>
    <row r="161" spans="1:2" ht="12.75">
      <c r="A161" s="6">
        <v>4.2188</v>
      </c>
      <c r="B161" s="1">
        <f t="shared" si="2"/>
        <v>75.04144093199999</v>
      </c>
    </row>
    <row r="162" spans="1:2" ht="12.75">
      <c r="A162" s="6">
        <v>4.2188</v>
      </c>
      <c r="B162" s="1">
        <f t="shared" si="2"/>
        <v>75.04144093199999</v>
      </c>
    </row>
    <row r="163" spans="1:2" ht="12.75">
      <c r="A163" s="6">
        <v>4.2188</v>
      </c>
      <c r="B163" s="1">
        <f t="shared" si="2"/>
        <v>75.04144093199999</v>
      </c>
    </row>
    <row r="164" spans="1:2" ht="12.75">
      <c r="A164" s="6">
        <v>4.2188</v>
      </c>
      <c r="B164" s="1">
        <f t="shared" si="2"/>
        <v>75.04144093199999</v>
      </c>
    </row>
    <row r="165" spans="1:2" ht="12.75">
      <c r="A165" s="6">
        <v>4.2188</v>
      </c>
      <c r="B165" s="1">
        <f t="shared" si="2"/>
        <v>75.04144093199999</v>
      </c>
    </row>
    <row r="166" spans="1:2" ht="12.75">
      <c r="A166" s="6">
        <v>4.2188</v>
      </c>
      <c r="B166" s="1">
        <f t="shared" si="2"/>
        <v>75.04144093199999</v>
      </c>
    </row>
    <row r="167" spans="1:2" ht="12.75">
      <c r="A167" s="6">
        <v>4.2188</v>
      </c>
      <c r="B167" s="1">
        <f t="shared" si="2"/>
        <v>75.04144093199999</v>
      </c>
    </row>
    <row r="168" spans="1:2" ht="12.75">
      <c r="A168" s="6">
        <v>4.2188</v>
      </c>
      <c r="B168" s="1">
        <f t="shared" si="2"/>
        <v>75.04144093199999</v>
      </c>
    </row>
    <row r="169" spans="1:2" ht="12.75">
      <c r="A169" s="6">
        <v>4.2188</v>
      </c>
      <c r="B169" s="1">
        <f t="shared" si="2"/>
        <v>75.04144093199999</v>
      </c>
    </row>
    <row r="170" spans="1:2" ht="12.75">
      <c r="A170" s="6">
        <v>4.2188</v>
      </c>
      <c r="B170" s="1">
        <f t="shared" si="2"/>
        <v>75.04144093199999</v>
      </c>
    </row>
    <row r="171" spans="1:2" ht="12.75">
      <c r="A171" s="6">
        <v>4.2188</v>
      </c>
      <c r="B171" s="1">
        <f t="shared" si="2"/>
        <v>75.04144093199999</v>
      </c>
    </row>
    <row r="172" spans="1:2" ht="12.75">
      <c r="A172" s="6">
        <v>4.2383</v>
      </c>
      <c r="B172" s="1">
        <f t="shared" si="2"/>
        <v>75.38829503699999</v>
      </c>
    </row>
    <row r="173" spans="1:2" ht="12.75">
      <c r="A173" s="6">
        <v>4.2188</v>
      </c>
      <c r="B173" s="1">
        <f t="shared" si="2"/>
        <v>75.04144093199999</v>
      </c>
    </row>
    <row r="174" spans="1:2" ht="12.75">
      <c r="A174" s="6">
        <v>4.2188</v>
      </c>
      <c r="B174" s="1">
        <f t="shared" si="2"/>
        <v>75.04144093199999</v>
      </c>
    </row>
    <row r="175" spans="1:2" ht="12.75">
      <c r="A175" s="6">
        <v>4.1992</v>
      </c>
      <c r="B175" s="1">
        <f t="shared" si="2"/>
        <v>74.69280808799999</v>
      </c>
    </row>
    <row r="176" spans="1:2" ht="12.75">
      <c r="A176" s="6">
        <v>4.1992</v>
      </c>
      <c r="B176" s="1">
        <f t="shared" si="2"/>
        <v>74.69280808799999</v>
      </c>
    </row>
    <row r="177" spans="1:2" ht="12.75">
      <c r="A177" s="6">
        <v>4.1992</v>
      </c>
      <c r="B177" s="1">
        <f t="shared" si="2"/>
        <v>74.69280808799999</v>
      </c>
    </row>
    <row r="178" spans="1:2" ht="12.75">
      <c r="A178" s="6">
        <v>4.1992</v>
      </c>
      <c r="B178" s="1">
        <f t="shared" si="2"/>
        <v>74.69280808799999</v>
      </c>
    </row>
    <row r="179" spans="1:2" ht="12.75">
      <c r="A179" s="6">
        <v>4.1797</v>
      </c>
      <c r="B179" s="1">
        <f t="shared" si="2"/>
        <v>74.345953983</v>
      </c>
    </row>
    <row r="180" spans="1:2" ht="12.75">
      <c r="A180" s="6">
        <v>4.1797</v>
      </c>
      <c r="B180" s="1">
        <f t="shared" si="2"/>
        <v>74.345953983</v>
      </c>
    </row>
    <row r="181" spans="1:2" ht="12.75">
      <c r="A181" s="6">
        <v>4.1797</v>
      </c>
      <c r="B181" s="1">
        <f t="shared" si="2"/>
        <v>74.345953983</v>
      </c>
    </row>
    <row r="182" spans="1:2" ht="12.75">
      <c r="A182" s="6">
        <v>4.1797</v>
      </c>
      <c r="B182" s="1">
        <f t="shared" si="2"/>
        <v>74.345953983</v>
      </c>
    </row>
    <row r="183" spans="1:2" ht="12.75">
      <c r="A183" s="6">
        <v>4.1602</v>
      </c>
      <c r="B183" s="1">
        <f t="shared" si="2"/>
        <v>73.99909987799998</v>
      </c>
    </row>
    <row r="184" spans="1:2" ht="12.75">
      <c r="A184" s="6">
        <v>4.1602</v>
      </c>
      <c r="B184" s="1">
        <f t="shared" si="2"/>
        <v>73.99909987799998</v>
      </c>
    </row>
    <row r="185" spans="1:2" ht="12.75">
      <c r="A185" s="6">
        <v>4.1602</v>
      </c>
      <c r="B185" s="1">
        <f t="shared" si="2"/>
        <v>73.99909987799998</v>
      </c>
    </row>
    <row r="186" spans="1:2" ht="12.75">
      <c r="A186" s="6">
        <v>4.1406</v>
      </c>
      <c r="B186" s="1">
        <f t="shared" si="2"/>
        <v>73.650467034</v>
      </c>
    </row>
    <row r="187" spans="1:2" ht="12.75">
      <c r="A187" s="6">
        <v>4.1406</v>
      </c>
      <c r="B187" s="1">
        <f t="shared" si="2"/>
        <v>73.650467034</v>
      </c>
    </row>
    <row r="188" spans="1:2" ht="12.75">
      <c r="A188" s="6">
        <v>4.1211</v>
      </c>
      <c r="B188" s="1">
        <f t="shared" si="2"/>
        <v>73.303612929</v>
      </c>
    </row>
    <row r="189" spans="1:2" ht="12.75">
      <c r="A189" s="6">
        <v>4.1211</v>
      </c>
      <c r="B189" s="1">
        <f t="shared" si="2"/>
        <v>73.303612929</v>
      </c>
    </row>
    <row r="190" spans="1:2" ht="12.75">
      <c r="A190" s="6">
        <v>4.1016</v>
      </c>
      <c r="B190" s="1">
        <f t="shared" si="2"/>
        <v>72.956758824</v>
      </c>
    </row>
    <row r="191" spans="1:2" ht="12.75">
      <c r="A191" s="6">
        <v>4.082</v>
      </c>
      <c r="B191" s="1">
        <f t="shared" si="2"/>
        <v>72.60812598</v>
      </c>
    </row>
    <row r="192" spans="1:2" ht="12.75">
      <c r="A192" s="6">
        <v>4.0234</v>
      </c>
      <c r="B192" s="1">
        <f t="shared" si="2"/>
        <v>71.56578492599999</v>
      </c>
    </row>
    <row r="193" spans="1:2" ht="12.75">
      <c r="A193" s="6">
        <v>4.0039</v>
      </c>
      <c r="B193" s="1">
        <f t="shared" si="2"/>
        <v>71.21893082099999</v>
      </c>
    </row>
    <row r="194" spans="1:2" ht="12.75">
      <c r="A194" s="6">
        <v>3.9844</v>
      </c>
      <c r="B194" s="1">
        <f t="shared" si="2"/>
        <v>70.872076716</v>
      </c>
    </row>
    <row r="195" spans="1:2" ht="12.75">
      <c r="A195" s="6">
        <v>3.9844</v>
      </c>
      <c r="B195" s="1">
        <f t="shared" si="2"/>
        <v>70.872076716</v>
      </c>
    </row>
    <row r="196" spans="1:2" ht="12.75">
      <c r="A196" s="6">
        <v>3.9844</v>
      </c>
      <c r="B196" s="1">
        <f t="shared" si="2"/>
        <v>70.872076716</v>
      </c>
    </row>
    <row r="197" spans="1:2" ht="12.75">
      <c r="A197" s="6">
        <v>3.9844</v>
      </c>
      <c r="B197" s="1">
        <f t="shared" si="2"/>
        <v>70.872076716</v>
      </c>
    </row>
    <row r="198" spans="1:2" ht="12.75">
      <c r="A198" s="6">
        <v>3.9844</v>
      </c>
      <c r="B198" s="1">
        <f t="shared" si="2"/>
        <v>70.872076716</v>
      </c>
    </row>
    <row r="199" spans="1:2" ht="12.75">
      <c r="A199" s="6">
        <v>3.9844</v>
      </c>
      <c r="B199" s="1">
        <f t="shared" si="2"/>
        <v>70.872076716</v>
      </c>
    </row>
    <row r="200" spans="1:2" ht="12.75">
      <c r="A200" s="6">
        <v>3.9648</v>
      </c>
      <c r="B200" s="1">
        <f t="shared" si="2"/>
        <v>70.52344387199999</v>
      </c>
    </row>
    <row r="201" spans="1:2" ht="12.75">
      <c r="A201" s="6">
        <v>3.9648</v>
      </c>
      <c r="B201" s="1">
        <f t="shared" si="2"/>
        <v>70.52344387199999</v>
      </c>
    </row>
    <row r="202" spans="1:2" ht="12.75">
      <c r="A202" s="6">
        <v>3.9453</v>
      </c>
      <c r="B202" s="1">
        <f t="shared" si="2"/>
        <v>70.176589767</v>
      </c>
    </row>
    <row r="203" spans="1:2" ht="12.75">
      <c r="A203" s="6">
        <v>3.9453</v>
      </c>
      <c r="B203" s="1">
        <f aca="true" t="shared" si="3" ref="B203:B256">(A203*17.78739)</f>
        <v>70.176589767</v>
      </c>
    </row>
    <row r="204" spans="1:2" ht="12.75">
      <c r="A204" s="6">
        <v>3.9453</v>
      </c>
      <c r="B204" s="1">
        <f t="shared" si="3"/>
        <v>70.176589767</v>
      </c>
    </row>
    <row r="205" spans="1:2" ht="12.75">
      <c r="A205" s="6">
        <v>3.8086</v>
      </c>
      <c r="B205" s="1">
        <f t="shared" si="3"/>
        <v>67.745053554</v>
      </c>
    </row>
    <row r="206" spans="1:2" ht="12.75">
      <c r="A206" s="6">
        <v>3.6914</v>
      </c>
      <c r="B206" s="1">
        <f t="shared" si="3"/>
        <v>65.66037144599998</v>
      </c>
    </row>
    <row r="207" spans="1:2" ht="12.75">
      <c r="A207" s="6">
        <v>3.6523</v>
      </c>
      <c r="B207" s="1">
        <f t="shared" si="3"/>
        <v>64.96488449699999</v>
      </c>
    </row>
    <row r="208" spans="1:2" ht="12.75">
      <c r="A208" s="6">
        <v>3.5547</v>
      </c>
      <c r="B208" s="1">
        <f t="shared" si="3"/>
        <v>63.22883523299999</v>
      </c>
    </row>
    <row r="209" spans="1:2" ht="12.75">
      <c r="A209" s="6">
        <v>3.4961</v>
      </c>
      <c r="B209" s="1">
        <f t="shared" si="3"/>
        <v>62.186494179</v>
      </c>
    </row>
    <row r="210" spans="1:2" ht="12.75">
      <c r="A210" s="6">
        <v>3.457</v>
      </c>
      <c r="B210" s="1">
        <f t="shared" si="3"/>
        <v>61.491007229999994</v>
      </c>
    </row>
    <row r="211" spans="1:2" ht="12.75">
      <c r="A211" s="6">
        <v>3.3984</v>
      </c>
      <c r="B211" s="1">
        <f t="shared" si="3"/>
        <v>60.448666175999996</v>
      </c>
    </row>
    <row r="212" spans="1:2" ht="12.75">
      <c r="A212" s="6">
        <v>3.3203</v>
      </c>
      <c r="B212" s="1">
        <f t="shared" si="3"/>
        <v>59.05947101699999</v>
      </c>
    </row>
    <row r="213" spans="1:2" ht="12.75">
      <c r="A213" s="6">
        <v>3.2617</v>
      </c>
      <c r="B213" s="1">
        <f t="shared" si="3"/>
        <v>58.017129962999995</v>
      </c>
    </row>
    <row r="214" spans="1:2" ht="12.75">
      <c r="A214" s="6">
        <v>3.2031</v>
      </c>
      <c r="B214" s="1">
        <f t="shared" si="3"/>
        <v>56.974788909</v>
      </c>
    </row>
    <row r="215" spans="1:2" ht="12.75">
      <c r="A215" s="6">
        <v>3.1445</v>
      </c>
      <c r="B215" s="1">
        <f t="shared" si="3"/>
        <v>55.93244785499999</v>
      </c>
    </row>
    <row r="216" spans="1:2" ht="12.75">
      <c r="A216" s="6">
        <v>3.0273</v>
      </c>
      <c r="B216" s="1">
        <f t="shared" si="3"/>
        <v>53.84776574699999</v>
      </c>
    </row>
    <row r="217" spans="1:2" ht="12.75">
      <c r="A217" s="6">
        <v>2.9688</v>
      </c>
      <c r="B217" s="1">
        <f t="shared" si="3"/>
        <v>52.807203431999994</v>
      </c>
    </row>
    <row r="218" spans="1:2" ht="12.75">
      <c r="A218" s="6">
        <v>2.8516</v>
      </c>
      <c r="B218" s="1">
        <f t="shared" si="3"/>
        <v>50.72252132399999</v>
      </c>
    </row>
    <row r="219" spans="1:2" ht="12.75">
      <c r="A219" s="6">
        <v>2.6758</v>
      </c>
      <c r="B219" s="1">
        <f t="shared" si="3"/>
        <v>47.595498162</v>
      </c>
    </row>
    <row r="220" spans="1:2" ht="12.75">
      <c r="A220" s="6">
        <v>2.6367</v>
      </c>
      <c r="B220" s="1">
        <f t="shared" si="3"/>
        <v>46.90001121299999</v>
      </c>
    </row>
    <row r="221" spans="1:2" ht="12.75">
      <c r="A221" s="6">
        <v>2.5</v>
      </c>
      <c r="B221" s="1">
        <f t="shared" si="3"/>
        <v>44.468475</v>
      </c>
    </row>
    <row r="222" spans="1:2" ht="12.75">
      <c r="A222" s="6">
        <v>2.4219</v>
      </c>
      <c r="B222" s="1">
        <f t="shared" si="3"/>
        <v>43.079279840999995</v>
      </c>
    </row>
    <row r="223" spans="1:2" ht="12.75">
      <c r="A223" s="6">
        <v>2.3828</v>
      </c>
      <c r="B223" s="1">
        <f t="shared" si="3"/>
        <v>42.383792891999995</v>
      </c>
    </row>
    <row r="224" spans="1:2" ht="12.75">
      <c r="A224" s="6">
        <v>2.3438</v>
      </c>
      <c r="B224" s="1">
        <f t="shared" si="3"/>
        <v>41.69008468199999</v>
      </c>
    </row>
    <row r="225" spans="1:2" ht="12.75">
      <c r="A225" s="6">
        <v>2.207</v>
      </c>
      <c r="B225" s="1">
        <f t="shared" si="3"/>
        <v>39.256769729999995</v>
      </c>
    </row>
    <row r="226" spans="1:2" ht="12.75">
      <c r="A226" s="6">
        <v>2.1484</v>
      </c>
      <c r="B226" s="1">
        <f t="shared" si="3"/>
        <v>38.214428676</v>
      </c>
    </row>
    <row r="227" spans="1:2" ht="12.75">
      <c r="A227" s="6">
        <v>2.0898</v>
      </c>
      <c r="B227" s="1">
        <f t="shared" si="3"/>
        <v>37.17208762199999</v>
      </c>
    </row>
    <row r="228" spans="1:2" ht="12.75">
      <c r="A228" s="6">
        <v>1.9727</v>
      </c>
      <c r="B228" s="1">
        <f t="shared" si="3"/>
        <v>35.08918425299999</v>
      </c>
    </row>
    <row r="229" spans="1:2" ht="12.75">
      <c r="A229" s="6">
        <v>1.9727</v>
      </c>
      <c r="B229" s="1">
        <f t="shared" si="3"/>
        <v>35.08918425299999</v>
      </c>
    </row>
    <row r="230" spans="1:2" ht="12.75">
      <c r="A230" s="6">
        <v>1.9531</v>
      </c>
      <c r="B230" s="1">
        <f t="shared" si="3"/>
        <v>34.740551409</v>
      </c>
    </row>
    <row r="231" spans="1:2" ht="12.75">
      <c r="A231" s="6">
        <v>1.875</v>
      </c>
      <c r="B231" s="1">
        <f t="shared" si="3"/>
        <v>33.351356249999995</v>
      </c>
    </row>
    <row r="232" spans="1:2" ht="12.75">
      <c r="A232" s="6">
        <v>1.7969</v>
      </c>
      <c r="B232" s="1">
        <f t="shared" si="3"/>
        <v>31.962161090999995</v>
      </c>
    </row>
    <row r="233" spans="1:2" ht="12.75">
      <c r="A233" s="6">
        <v>1.6602</v>
      </c>
      <c r="B233" s="1">
        <f t="shared" si="3"/>
        <v>29.530624877999994</v>
      </c>
    </row>
    <row r="234" spans="1:2" ht="12.75">
      <c r="A234" s="6">
        <v>1.5625</v>
      </c>
      <c r="B234" s="1">
        <f t="shared" si="3"/>
        <v>27.792796874999997</v>
      </c>
    </row>
    <row r="235" spans="1:2" ht="12.75">
      <c r="A235" s="6">
        <v>1.4844</v>
      </c>
      <c r="B235" s="1">
        <f t="shared" si="3"/>
        <v>26.403601715999997</v>
      </c>
    </row>
    <row r="236" spans="1:2" ht="12.75">
      <c r="A236" s="6">
        <v>1.2305</v>
      </c>
      <c r="B236" s="1">
        <f t="shared" si="3"/>
        <v>21.887383394999997</v>
      </c>
    </row>
    <row r="237" spans="1:2" ht="12.75">
      <c r="A237" s="6">
        <v>1.0742</v>
      </c>
      <c r="B237" s="1">
        <f t="shared" si="3"/>
        <v>19.107214338</v>
      </c>
    </row>
    <row r="238" spans="1:2" ht="12.75">
      <c r="A238" s="6">
        <v>0.82031</v>
      </c>
      <c r="B238" s="1">
        <f t="shared" si="3"/>
        <v>14.591173890899999</v>
      </c>
    </row>
    <row r="239" spans="1:2" ht="12.75">
      <c r="A239" s="6">
        <v>0.64453</v>
      </c>
      <c r="B239" s="1">
        <f t="shared" si="3"/>
        <v>11.4645064767</v>
      </c>
    </row>
    <row r="240" spans="1:2" ht="12.75">
      <c r="A240" s="6">
        <v>0.44922</v>
      </c>
      <c r="B240" s="1">
        <f t="shared" si="3"/>
        <v>7.9904513357999996</v>
      </c>
    </row>
    <row r="241" spans="1:3" ht="12.75">
      <c r="A241" s="6">
        <v>0.33203</v>
      </c>
      <c r="B241" s="1">
        <f t="shared" si="3"/>
        <v>5.905947101699999</v>
      </c>
      <c r="C241" t="s">
        <v>74</v>
      </c>
    </row>
    <row r="242" spans="1:2" ht="12.75">
      <c r="A242" s="6">
        <v>0.17578</v>
      </c>
      <c r="B242" s="1">
        <f t="shared" si="3"/>
        <v>3.1266674141999995</v>
      </c>
    </row>
    <row r="243" spans="1:2" ht="12.75">
      <c r="A243" s="6">
        <v>0.097656</v>
      </c>
      <c r="B243" s="1">
        <f t="shared" si="3"/>
        <v>1.73704535784</v>
      </c>
    </row>
    <row r="244" spans="1:2" ht="12.75">
      <c r="A244" s="6">
        <v>0.039063</v>
      </c>
      <c r="B244" s="1">
        <f t="shared" si="3"/>
        <v>0.69482881557</v>
      </c>
    </row>
    <row r="245" spans="1:2" ht="12.75">
      <c r="A245" s="6">
        <v>0</v>
      </c>
      <c r="B245" s="1">
        <f t="shared" si="3"/>
        <v>0</v>
      </c>
    </row>
    <row r="246" spans="1:2" ht="12.75">
      <c r="A246" s="6">
        <v>-0.019531</v>
      </c>
      <c r="B246" s="1">
        <f t="shared" si="3"/>
        <v>-0.34740551409</v>
      </c>
    </row>
    <row r="247" spans="1:2" ht="12.75">
      <c r="A247" s="6">
        <v>-0.039063</v>
      </c>
      <c r="B247" s="1">
        <f t="shared" si="3"/>
        <v>-0.69482881557</v>
      </c>
    </row>
    <row r="248" spans="1:2" ht="12.75">
      <c r="A248" s="6">
        <v>-0.019531</v>
      </c>
      <c r="B248" s="1">
        <f t="shared" si="3"/>
        <v>-0.34740551409</v>
      </c>
    </row>
    <row r="249" spans="1:2" ht="12.75">
      <c r="A249" s="6">
        <v>-0.039063</v>
      </c>
      <c r="B249" s="1">
        <f t="shared" si="3"/>
        <v>-0.69482881557</v>
      </c>
    </row>
    <row r="250" spans="1:2" ht="12.75">
      <c r="A250" s="6">
        <v>-0.039063</v>
      </c>
      <c r="B250" s="1">
        <f t="shared" si="3"/>
        <v>-0.69482881557</v>
      </c>
    </row>
    <row r="251" spans="1:2" ht="12.75">
      <c r="A251" s="6">
        <v>-0.039063</v>
      </c>
      <c r="B251" s="1">
        <f t="shared" si="3"/>
        <v>-0.69482881557</v>
      </c>
    </row>
    <row r="252" spans="1:2" ht="12.75">
      <c r="A252" s="6">
        <v>-0.039063</v>
      </c>
      <c r="B252" s="1">
        <f t="shared" si="3"/>
        <v>-0.69482881557</v>
      </c>
    </row>
    <row r="253" spans="1:2" ht="12.75">
      <c r="A253" s="6">
        <v>-0.039063</v>
      </c>
      <c r="B253" s="1">
        <f t="shared" si="3"/>
        <v>-0.69482881557</v>
      </c>
    </row>
    <row r="254" spans="1:2" ht="12.75">
      <c r="A254" s="6">
        <v>-0.039063</v>
      </c>
      <c r="B254" s="1">
        <f t="shared" si="3"/>
        <v>-0.69482881557</v>
      </c>
    </row>
    <row r="255" spans="1:2" ht="12.75">
      <c r="A255" s="6">
        <v>-0.039063</v>
      </c>
      <c r="B255" s="1">
        <f t="shared" si="3"/>
        <v>-0.69482881557</v>
      </c>
    </row>
    <row r="256" spans="1:2" ht="12.75">
      <c r="A256" s="6">
        <v>-0.039063</v>
      </c>
      <c r="B256" s="1">
        <f t="shared" si="3"/>
        <v>-0.69482881557</v>
      </c>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90</v>
      </c>
      <c r="B1" t="s">
        <v>77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6">
      <selection activeCell="B1" sqref="B1"/>
    </sheetView>
  </sheetViews>
  <sheetFormatPr defaultColWidth="9.140625" defaultRowHeight="12.75"/>
  <cols>
    <col min="1" max="1" width="35.7109375" style="0" customWidth="1"/>
  </cols>
  <sheetData>
    <row r="1" ht="12.75">
      <c r="A1" t="s">
        <v>61</v>
      </c>
    </row>
    <row r="3" spans="1:5" ht="12.75">
      <c r="A3" t="s">
        <v>62</v>
      </c>
      <c r="D3">
        <v>0.178</v>
      </c>
      <c r="E3" t="s">
        <v>65</v>
      </c>
    </row>
    <row r="4" spans="1:5" ht="12.75">
      <c r="A4" t="s">
        <v>64</v>
      </c>
      <c r="D4">
        <v>0.14</v>
      </c>
      <c r="E4" t="s">
        <v>65</v>
      </c>
    </row>
    <row r="5" spans="1:5" ht="12.75">
      <c r="A5" t="s">
        <v>64</v>
      </c>
      <c r="D5">
        <v>0.28</v>
      </c>
      <c r="E5" t="s">
        <v>45</v>
      </c>
    </row>
    <row r="6" spans="1:5" ht="12.75">
      <c r="A6" t="s">
        <v>63</v>
      </c>
      <c r="D6">
        <v>0.14</v>
      </c>
      <c r="E6" t="s">
        <v>65</v>
      </c>
    </row>
    <row r="7" spans="1:5" ht="12.75">
      <c r="A7" t="s">
        <v>63</v>
      </c>
      <c r="D7">
        <v>0.35</v>
      </c>
      <c r="E7" t="s">
        <v>45</v>
      </c>
    </row>
    <row r="8" spans="1:5" ht="12.75">
      <c r="A8" t="s">
        <v>66</v>
      </c>
      <c r="D8">
        <v>2.53</v>
      </c>
      <c r="E8" t="s">
        <v>45</v>
      </c>
    </row>
    <row r="9" spans="1:5" ht="12.75">
      <c r="A9" t="s">
        <v>70</v>
      </c>
      <c r="D9">
        <v>1.24</v>
      </c>
      <c r="E9" t="s">
        <v>45</v>
      </c>
    </row>
    <row r="10" ht="12.75">
      <c r="A10" t="s">
        <v>69</v>
      </c>
    </row>
    <row r="11" ht="12.75">
      <c r="A11" t="s">
        <v>73</v>
      </c>
    </row>
    <row r="22" ht="12.75">
      <c r="J22" t="s">
        <v>67</v>
      </c>
    </row>
    <row r="40" ht="12.75">
      <c r="J40" t="s">
        <v>67</v>
      </c>
    </row>
    <row r="57" ht="12.75">
      <c r="H57" t="s">
        <v>68</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2005-11-08T04:55:58Z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